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G:\Shared drives\DSGS-Sensitive\Settlements\Option 1\2023\"/>
    </mc:Choice>
  </mc:AlternateContent>
  <xr:revisionPtr revIDLastSave="0" documentId="13_ncr:1_{B6D86104-D33F-489D-894E-867A1E31BED4}" xr6:coauthVersionLast="47" xr6:coauthVersionMax="47" xr10:uidLastSave="{00000000-0000-0000-0000-000000000000}"/>
  <bookViews>
    <workbookView xWindow="-108" yWindow="-108" windowWidth="23256" windowHeight="13896" xr2:uid="{65226399-0A72-464E-A2B6-3FEF88A002F1}"/>
  </bookViews>
  <sheets>
    <sheet name="Instructions" sheetId="4" r:id="rId1"/>
    <sheet name="2023-07-20" sheetId="2" r:id="rId2"/>
    <sheet name="2023-07-25" sheetId="3" r:id="rId3"/>
    <sheet name="2023-07-26" sheetId="1"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8" i="2" l="1"/>
  <c r="U53" i="2"/>
  <c r="P55" i="2"/>
  <c r="P54" i="2"/>
  <c r="P53" i="2"/>
  <c r="P52" i="2"/>
  <c r="P51" i="2"/>
  <c r="P50" i="2"/>
  <c r="P49" i="2"/>
  <c r="P48" i="2"/>
  <c r="P47" i="2"/>
  <c r="Q46" i="2"/>
  <c r="P46" i="2"/>
  <c r="R46" i="2" s="1"/>
  <c r="S46" i="2" s="1"/>
  <c r="T46" i="2" s="1"/>
  <c r="Q45" i="2"/>
  <c r="P45" i="2"/>
  <c r="R45" i="2" s="1"/>
  <c r="S45" i="2" s="1"/>
  <c r="T45" i="2" s="1"/>
  <c r="Q44" i="2"/>
  <c r="P44" i="2"/>
  <c r="R44" i="2" s="1"/>
  <c r="S44" i="2" s="1"/>
  <c r="T44" i="2" s="1"/>
  <c r="Q43" i="2"/>
  <c r="P43" i="2"/>
  <c r="R43" i="2" s="1"/>
  <c r="S43" i="2" s="1"/>
  <c r="T43" i="2" s="1"/>
  <c r="Q42" i="2"/>
  <c r="P42" i="2"/>
  <c r="R42" i="2" s="1"/>
  <c r="S42" i="2" s="1"/>
  <c r="T42" i="2" s="1"/>
  <c r="Q41" i="2"/>
  <c r="P41" i="2"/>
  <c r="R41" i="2" s="1"/>
  <c r="S41" i="2" s="1"/>
  <c r="T41" i="2" s="1"/>
  <c r="Q40" i="2"/>
  <c r="P40" i="2"/>
  <c r="R40" i="2" s="1"/>
  <c r="S40" i="2" s="1"/>
  <c r="T40" i="2" s="1"/>
  <c r="Q39" i="2"/>
  <c r="P39" i="2"/>
  <c r="R39" i="2" s="1"/>
  <c r="S39" i="2" s="1"/>
  <c r="T39" i="2" s="1"/>
  <c r="Q38" i="2"/>
  <c r="P38" i="2"/>
  <c r="R38" i="2" s="1"/>
  <c r="S38" i="2" s="1"/>
  <c r="T38" i="2" s="1"/>
  <c r="Q37" i="2"/>
  <c r="P37" i="2"/>
  <c r="R37" i="2" s="1"/>
  <c r="S37" i="2" s="1"/>
  <c r="T37" i="2" s="1"/>
  <c r="Q36" i="2"/>
  <c r="P36" i="2"/>
  <c r="R36" i="2" s="1"/>
  <c r="S36" i="2" s="1"/>
  <c r="T36" i="2" s="1"/>
  <c r="Q35" i="2"/>
  <c r="P35" i="2"/>
  <c r="R35" i="2" s="1"/>
  <c r="S35" i="2" s="1"/>
  <c r="T35" i="2" s="1"/>
  <c r="Q34" i="2"/>
  <c r="P34" i="2"/>
  <c r="R34" i="2" s="1"/>
  <c r="S34" i="2" s="1"/>
  <c r="T34" i="2" s="1"/>
  <c r="Q33" i="2"/>
  <c r="P33" i="2"/>
  <c r="R33" i="2" s="1"/>
  <c r="S33" i="2" s="1"/>
  <c r="T33" i="2" s="1"/>
  <c r="Q32" i="2"/>
  <c r="P32" i="2"/>
  <c r="R32" i="2" s="1"/>
  <c r="S32" i="2" s="1"/>
  <c r="T32" i="2" s="1"/>
  <c r="P22" i="2"/>
  <c r="Q55" i="3"/>
  <c r="Q54" i="3"/>
  <c r="Q53" i="3"/>
  <c r="Q52" i="3"/>
  <c r="Q51" i="3"/>
  <c r="Q50" i="3"/>
  <c r="Q49" i="3"/>
  <c r="Q48" i="3"/>
  <c r="Q47" i="3"/>
  <c r="Q46" i="3"/>
  <c r="Q45" i="3"/>
  <c r="Q44" i="3"/>
  <c r="Q43" i="3"/>
  <c r="Q42" i="3"/>
  <c r="Q41" i="3"/>
  <c r="Q40" i="3"/>
  <c r="Q39" i="3"/>
  <c r="Q38" i="3"/>
  <c r="Q37" i="3"/>
  <c r="Q36" i="3"/>
  <c r="Q35" i="3"/>
  <c r="Q34" i="3"/>
  <c r="Q33" i="3"/>
  <c r="Q32" i="3"/>
  <c r="Q30" i="3"/>
  <c r="Q29" i="3"/>
  <c r="Q28" i="3"/>
  <c r="Q27" i="3"/>
  <c r="Q26" i="3"/>
  <c r="Q25" i="3"/>
  <c r="Q24" i="3"/>
  <c r="Q23" i="3"/>
  <c r="Q22" i="3"/>
  <c r="Q21" i="3"/>
  <c r="Q20" i="3"/>
  <c r="Q19" i="3"/>
  <c r="Q18" i="3"/>
  <c r="Q17" i="3"/>
  <c r="Q16" i="3"/>
  <c r="Q15" i="3"/>
  <c r="Q13" i="3"/>
  <c r="Q14" i="3"/>
  <c r="Q12" i="3"/>
  <c r="Q11" i="3"/>
  <c r="Q10" i="3"/>
  <c r="Q9" i="3"/>
  <c r="Q8" i="3"/>
  <c r="Q7" i="3"/>
  <c r="Q55" i="1"/>
  <c r="Q54" i="1"/>
  <c r="Q53" i="1"/>
  <c r="Q52" i="1"/>
  <c r="Q51" i="1"/>
  <c r="Q50" i="1"/>
  <c r="Q49" i="1"/>
  <c r="Q48" i="1"/>
  <c r="Q47" i="1"/>
  <c r="Q46" i="1"/>
  <c r="Q45" i="1"/>
  <c r="Q44" i="1"/>
  <c r="Q43" i="1"/>
  <c r="Q42" i="1"/>
  <c r="Q41" i="1"/>
  <c r="Q40" i="1"/>
  <c r="Q39" i="1"/>
  <c r="Q38" i="1"/>
  <c r="Q37" i="1"/>
  <c r="Q36" i="1"/>
  <c r="Q35" i="1"/>
  <c r="Q34" i="1"/>
  <c r="Q33" i="1"/>
  <c r="Q32" i="1"/>
  <c r="Q30" i="1"/>
  <c r="Q29" i="1"/>
  <c r="Q28" i="1"/>
  <c r="Q27" i="1"/>
  <c r="Q26" i="1"/>
  <c r="Q25" i="1"/>
  <c r="Q24" i="1"/>
  <c r="Q23" i="1"/>
  <c r="Q22" i="1"/>
  <c r="Q21" i="1"/>
  <c r="Q20" i="1"/>
  <c r="Q19" i="1"/>
  <c r="Q18" i="1"/>
  <c r="Q17" i="1"/>
  <c r="Q16" i="1"/>
  <c r="Q15" i="1"/>
  <c r="Q14" i="1"/>
  <c r="Q13" i="1"/>
  <c r="Q12" i="1"/>
  <c r="Q11" i="1"/>
  <c r="Q10" i="1"/>
  <c r="Q9" i="1"/>
  <c r="Q8" i="1"/>
  <c r="Q7" i="1"/>
  <c r="Q55" i="2" l="1"/>
  <c r="Q54" i="2"/>
  <c r="Q53" i="2"/>
  <c r="Q52" i="2"/>
  <c r="Q51" i="2"/>
  <c r="Q50" i="2"/>
  <c r="Q49" i="2"/>
  <c r="Q48" i="2"/>
  <c r="Q47" i="2"/>
  <c r="R47" i="2" s="1"/>
  <c r="S47" i="2" s="1"/>
  <c r="T47" i="2" s="1"/>
  <c r="R48" i="2"/>
  <c r="S48" i="2" s="1"/>
  <c r="T48" i="2" s="1"/>
  <c r="R49" i="2"/>
  <c r="S49" i="2" s="1"/>
  <c r="T49" i="2" s="1"/>
  <c r="R50" i="2"/>
  <c r="S50" i="2" s="1"/>
  <c r="T50" i="2" s="1"/>
  <c r="R51" i="2"/>
  <c r="S51" i="2" s="1"/>
  <c r="T51" i="2" s="1"/>
  <c r="R52" i="2"/>
  <c r="S52" i="2" s="1"/>
  <c r="T52" i="2" s="1"/>
  <c r="R53" i="2"/>
  <c r="S53" i="2" s="1"/>
  <c r="T53" i="2" s="1"/>
  <c r="R54" i="2"/>
  <c r="S54" i="2" s="1"/>
  <c r="T54" i="2" s="1"/>
  <c r="R55" i="2"/>
  <c r="S55" i="2" s="1"/>
  <c r="T55" i="2" s="1"/>
  <c r="R55" i="3"/>
  <c r="S55" i="3" s="1"/>
  <c r="T55" i="3" s="1"/>
  <c r="P55" i="3"/>
  <c r="P54" i="3"/>
  <c r="P53" i="3"/>
  <c r="P52" i="3"/>
  <c r="P51" i="3"/>
  <c r="P55" i="1"/>
  <c r="P54" i="1"/>
  <c r="P53" i="1"/>
  <c r="P52" i="1"/>
  <c r="P51" i="1"/>
  <c r="P50" i="1"/>
  <c r="P49" i="1"/>
  <c r="P48" i="1"/>
  <c r="P47" i="1"/>
  <c r="P46" i="1"/>
  <c r="P45" i="1"/>
  <c r="P44" i="1"/>
  <c r="P43" i="1"/>
  <c r="P42" i="1"/>
  <c r="P41" i="1"/>
  <c r="P40" i="1"/>
  <c r="P39" i="1"/>
  <c r="P38" i="1"/>
  <c r="P37" i="1"/>
  <c r="P36" i="1"/>
  <c r="P35" i="1"/>
  <c r="P34" i="1"/>
  <c r="P33" i="1"/>
  <c r="P32" i="1"/>
  <c r="P50" i="3"/>
  <c r="P49" i="3"/>
  <c r="R49" i="3" s="1"/>
  <c r="S49" i="3" s="1"/>
  <c r="T49" i="3" s="1"/>
  <c r="P48" i="3"/>
  <c r="P47" i="3"/>
  <c r="P46" i="3"/>
  <c r="P45" i="3"/>
  <c r="P44" i="3"/>
  <c r="P43" i="3"/>
  <c r="P42" i="3"/>
  <c r="P41" i="3"/>
  <c r="R41" i="3" s="1"/>
  <c r="S41" i="3" s="1"/>
  <c r="T41" i="3" s="1"/>
  <c r="P40" i="3"/>
  <c r="P39" i="3"/>
  <c r="P38" i="3"/>
  <c r="P37" i="3"/>
  <c r="P36" i="3"/>
  <c r="P35" i="3"/>
  <c r="P34" i="3"/>
  <c r="P33" i="3"/>
  <c r="R33" i="3" s="1"/>
  <c r="S33" i="3" s="1"/>
  <c r="T33" i="3" s="1"/>
  <c r="P32" i="3"/>
  <c r="P30" i="3"/>
  <c r="P29" i="3"/>
  <c r="P28" i="3"/>
  <c r="P27" i="3"/>
  <c r="P26" i="3"/>
  <c r="P25" i="3"/>
  <c r="P24" i="3"/>
  <c r="P23" i="3"/>
  <c r="P22" i="3"/>
  <c r="P21" i="3"/>
  <c r="P20" i="3"/>
  <c r="P19" i="3"/>
  <c r="P18" i="3"/>
  <c r="P17" i="3"/>
  <c r="P16" i="3"/>
  <c r="P15" i="3"/>
  <c r="P14" i="3"/>
  <c r="P13" i="3"/>
  <c r="P12" i="3"/>
  <c r="P11" i="3"/>
  <c r="P10" i="3"/>
  <c r="P9" i="3"/>
  <c r="P8" i="3"/>
  <c r="P7" i="3"/>
  <c r="P30" i="2"/>
  <c r="P29" i="2"/>
  <c r="P28" i="2"/>
  <c r="P27" i="2"/>
  <c r="P26" i="2"/>
  <c r="P25" i="2"/>
  <c r="P24" i="2"/>
  <c r="P23" i="2"/>
  <c r="P21" i="2"/>
  <c r="P20" i="2"/>
  <c r="P19" i="2"/>
  <c r="P18" i="2"/>
  <c r="P17" i="2"/>
  <c r="P16" i="2"/>
  <c r="P15" i="2"/>
  <c r="P14" i="2"/>
  <c r="P13" i="2"/>
  <c r="P12" i="2"/>
  <c r="P11" i="2"/>
  <c r="P10" i="2"/>
  <c r="P9" i="2"/>
  <c r="P8" i="2"/>
  <c r="P7" i="2"/>
  <c r="Q30" i="2" l="1"/>
  <c r="Q29" i="2"/>
  <c r="Q28" i="2"/>
  <c r="Q27" i="2"/>
  <c r="Q26" i="2"/>
  <c r="Q25" i="2"/>
  <c r="Q24" i="2"/>
  <c r="Q23" i="2"/>
  <c r="Q22" i="2"/>
  <c r="Q21" i="2"/>
  <c r="Q20" i="2"/>
  <c r="Q19" i="2"/>
  <c r="Q18" i="2"/>
  <c r="Q17" i="2"/>
  <c r="Q16" i="2"/>
  <c r="Q15" i="2"/>
  <c r="Q14" i="2"/>
  <c r="Q13" i="2"/>
  <c r="Q12" i="2"/>
  <c r="Q11" i="2"/>
  <c r="Q10" i="2"/>
  <c r="Q9" i="2"/>
  <c r="Q8" i="2"/>
  <c r="Q7" i="2"/>
  <c r="R37" i="3"/>
  <c r="S37" i="3" s="1"/>
  <c r="T37" i="3" s="1"/>
  <c r="R45" i="3"/>
  <c r="S45" i="3" s="1"/>
  <c r="T45" i="3" s="1"/>
  <c r="R51" i="3"/>
  <c r="S51" i="3" s="1"/>
  <c r="T51" i="3" s="1"/>
  <c r="R35" i="3"/>
  <c r="S35" i="3" s="1"/>
  <c r="T35" i="3" s="1"/>
  <c r="R36" i="3"/>
  <c r="S36" i="3" s="1"/>
  <c r="T36" i="3" s="1"/>
  <c r="R38" i="3"/>
  <c r="S38" i="3" s="1"/>
  <c r="T38" i="3" s="1"/>
  <c r="R46" i="3"/>
  <c r="S46" i="3" s="1"/>
  <c r="T46" i="3" s="1"/>
  <c r="R52" i="3"/>
  <c r="S52" i="3" s="1"/>
  <c r="T52" i="3" s="1"/>
  <c r="R42" i="3"/>
  <c r="S42" i="3" s="1"/>
  <c r="T42" i="3" s="1"/>
  <c r="R44" i="3"/>
  <c r="S44" i="3" s="1"/>
  <c r="T44" i="3" s="1"/>
  <c r="R34" i="3"/>
  <c r="S34" i="3" s="1"/>
  <c r="T34" i="3" s="1"/>
  <c r="R53" i="3"/>
  <c r="S53" i="3" s="1"/>
  <c r="T53" i="3" s="1"/>
  <c r="R50" i="3"/>
  <c r="S50" i="3" s="1"/>
  <c r="T50" i="3" s="1"/>
  <c r="R39" i="3"/>
  <c r="S39" i="3" s="1"/>
  <c r="T39" i="3" s="1"/>
  <c r="R47" i="3"/>
  <c r="S47" i="3" s="1"/>
  <c r="T47" i="3" s="1"/>
  <c r="R54" i="3"/>
  <c r="S54" i="3" s="1"/>
  <c r="T54" i="3" s="1"/>
  <c r="R43" i="3"/>
  <c r="S43" i="3" s="1"/>
  <c r="T43" i="3" s="1"/>
  <c r="R32" i="3"/>
  <c r="S32" i="3" s="1"/>
  <c r="T32" i="3" s="1"/>
  <c r="R40" i="3"/>
  <c r="S40" i="3" s="1"/>
  <c r="T40" i="3" s="1"/>
  <c r="R48" i="3"/>
  <c r="S48" i="3" s="1"/>
  <c r="T48" i="3" s="1"/>
  <c r="R29" i="3"/>
  <c r="S29" i="3" s="1"/>
  <c r="T29" i="3" s="1"/>
  <c r="R22" i="2"/>
  <c r="S22" i="2" s="1"/>
  <c r="T22" i="2" s="1"/>
  <c r="R23" i="2"/>
  <c r="S23" i="2" s="1"/>
  <c r="T23" i="2" s="1"/>
  <c r="R25" i="2"/>
  <c r="S25" i="2" s="1"/>
  <c r="T25" i="2" s="1"/>
  <c r="R7" i="2"/>
  <c r="S7" i="2" s="1"/>
  <c r="T7" i="2" s="1"/>
  <c r="R24" i="2"/>
  <c r="S24" i="2" s="1"/>
  <c r="T24" i="2" s="1"/>
  <c r="R30" i="2"/>
  <c r="S30" i="2" s="1"/>
  <c r="T30" i="2" s="1"/>
  <c r="R9" i="2"/>
  <c r="S9" i="2" s="1"/>
  <c r="T9" i="2" s="1"/>
  <c r="R8" i="2"/>
  <c r="S8" i="2" s="1"/>
  <c r="T8" i="2" s="1"/>
  <c r="R10" i="2"/>
  <c r="S10" i="2" s="1"/>
  <c r="T10" i="2" s="1"/>
  <c r="R11" i="2"/>
  <c r="S11" i="2" s="1"/>
  <c r="T11" i="2" s="1"/>
  <c r="R12" i="2"/>
  <c r="S12" i="2" s="1"/>
  <c r="T12" i="2" s="1"/>
  <c r="R13" i="2"/>
  <c r="S13" i="2" s="1"/>
  <c r="T13" i="2" s="1"/>
  <c r="R26" i="2"/>
  <c r="S26" i="2" s="1"/>
  <c r="T26" i="2" s="1"/>
  <c r="R28" i="2"/>
  <c r="S28" i="2" s="1"/>
  <c r="T28" i="2" s="1"/>
  <c r="R29" i="2"/>
  <c r="S29" i="2" s="1"/>
  <c r="T29" i="2" s="1"/>
  <c r="R27" i="2"/>
  <c r="S27" i="2" s="1"/>
  <c r="T27" i="2" s="1"/>
  <c r="R10" i="3"/>
  <c r="S10" i="3" s="1"/>
  <c r="T10" i="3" s="1"/>
  <c r="R11" i="3"/>
  <c r="S11" i="3" s="1"/>
  <c r="T11" i="3" s="1"/>
  <c r="R12" i="3"/>
  <c r="S12" i="3" s="1"/>
  <c r="T12" i="3" s="1"/>
  <c r="R13" i="3"/>
  <c r="S13" i="3" s="1"/>
  <c r="T13" i="3" s="1"/>
  <c r="R14" i="3"/>
  <c r="S14" i="3" s="1"/>
  <c r="T14" i="3" s="1"/>
  <c r="R16" i="3"/>
  <c r="S16" i="3" s="1"/>
  <c r="T16" i="3" s="1"/>
  <c r="R17" i="3"/>
  <c r="S17" i="3" s="1"/>
  <c r="T17" i="3" s="1"/>
  <c r="R24" i="3"/>
  <c r="S24" i="3" s="1"/>
  <c r="T24" i="3" s="1"/>
  <c r="R18" i="3"/>
  <c r="S18" i="3" s="1"/>
  <c r="T18" i="3" s="1"/>
  <c r="R20" i="3"/>
  <c r="S20" i="3" s="1"/>
  <c r="T20" i="3" s="1"/>
  <c r="R21" i="3"/>
  <c r="S21" i="3" s="1"/>
  <c r="T21" i="3" s="1"/>
  <c r="R22" i="3"/>
  <c r="S22" i="3" s="1"/>
  <c r="T22" i="3" s="1"/>
  <c r="R25" i="3"/>
  <c r="S25" i="3" s="1"/>
  <c r="T25" i="3" s="1"/>
  <c r="R30" i="3"/>
  <c r="S30" i="3" s="1"/>
  <c r="T30" i="3" s="1"/>
  <c r="R26" i="3"/>
  <c r="S26" i="3" s="1"/>
  <c r="T26" i="3" s="1"/>
  <c r="R7" i="3"/>
  <c r="S7" i="3" s="1"/>
  <c r="T7" i="3" s="1"/>
  <c r="R27" i="3"/>
  <c r="S27" i="3" s="1"/>
  <c r="T27" i="3" s="1"/>
  <c r="R8" i="3"/>
  <c r="S8" i="3" s="1"/>
  <c r="T8" i="3" s="1"/>
  <c r="R28" i="3"/>
  <c r="S28" i="3" s="1"/>
  <c r="T28" i="3" s="1"/>
  <c r="R9" i="3"/>
  <c r="S9" i="3" s="1"/>
  <c r="T9" i="3" s="1"/>
  <c r="R14" i="2"/>
  <c r="S14" i="2" s="1"/>
  <c r="T14" i="2" s="1"/>
  <c r="R15" i="2"/>
  <c r="S15" i="2" s="1"/>
  <c r="T15" i="2" s="1"/>
  <c r="R16" i="2"/>
  <c r="S16" i="2" s="1"/>
  <c r="T16" i="2" s="1"/>
  <c r="R17" i="2"/>
  <c r="S17" i="2" s="1"/>
  <c r="T17" i="2" s="1"/>
  <c r="R18" i="2"/>
  <c r="S18" i="2" s="1"/>
  <c r="T18" i="2" s="1"/>
  <c r="R19" i="2"/>
  <c r="S19" i="2" s="1"/>
  <c r="T19" i="2" s="1"/>
  <c r="R20" i="2"/>
  <c r="S20" i="2" s="1"/>
  <c r="T20" i="2" s="1"/>
  <c r="R21" i="2"/>
  <c r="S21" i="2" s="1"/>
  <c r="T21" i="2" s="1"/>
  <c r="R19" i="3"/>
  <c r="S19" i="3" s="1"/>
  <c r="T19" i="3" s="1"/>
  <c r="R15" i="3"/>
  <c r="S15" i="3" s="1"/>
  <c r="T15" i="3" s="1"/>
  <c r="R23" i="3"/>
  <c r="S23" i="3" s="1"/>
  <c r="T23" i="3" s="1"/>
  <c r="P7" i="1"/>
  <c r="P8" i="1"/>
  <c r="P14" i="1"/>
  <c r="P15" i="1"/>
  <c r="P16" i="1"/>
  <c r="P17" i="1"/>
  <c r="P18" i="1"/>
  <c r="P19" i="1"/>
  <c r="P20" i="1"/>
  <c r="P21" i="1"/>
  <c r="P22" i="1"/>
  <c r="P23" i="1"/>
  <c r="P24" i="1"/>
  <c r="P25" i="1"/>
  <c r="P26" i="1"/>
  <c r="P27" i="1"/>
  <c r="P28" i="1"/>
  <c r="P29" i="1"/>
  <c r="P30" i="1"/>
  <c r="P10" i="1"/>
  <c r="P11" i="1"/>
  <c r="P12" i="1"/>
  <c r="P13" i="1"/>
  <c r="P9" i="1"/>
  <c r="U55" i="3" l="1"/>
  <c r="U30" i="3"/>
  <c r="R54" i="1"/>
  <c r="S54" i="1" s="1"/>
  <c r="T54" i="1" s="1"/>
  <c r="R51" i="1"/>
  <c r="S51" i="1" s="1"/>
  <c r="T51" i="1" s="1"/>
  <c r="R41" i="1"/>
  <c r="S41" i="1" s="1"/>
  <c r="T41" i="1" s="1"/>
  <c r="R50" i="1"/>
  <c r="S50" i="1" s="1"/>
  <c r="T50" i="1" s="1"/>
  <c r="R40" i="1"/>
  <c r="S40" i="1" s="1"/>
  <c r="T40" i="1" s="1"/>
  <c r="R49" i="1"/>
  <c r="S49" i="1" s="1"/>
  <c r="T49" i="1" s="1"/>
  <c r="R39" i="1"/>
  <c r="S39" i="1" s="1"/>
  <c r="T39" i="1" s="1"/>
  <c r="R38" i="1"/>
  <c r="S38" i="1" s="1"/>
  <c r="T38" i="1" s="1"/>
  <c r="R45" i="1"/>
  <c r="S45" i="1" s="1"/>
  <c r="T45" i="1" s="1"/>
  <c r="R34" i="1"/>
  <c r="S34" i="1" s="1"/>
  <c r="T34" i="1" s="1"/>
  <c r="R53" i="1"/>
  <c r="S53" i="1" s="1"/>
  <c r="T53" i="1" s="1"/>
  <c r="R52" i="1"/>
  <c r="S52" i="1" s="1"/>
  <c r="T52" i="1" s="1"/>
  <c r="R48" i="1"/>
  <c r="S48" i="1" s="1"/>
  <c r="T48" i="1" s="1"/>
  <c r="R47" i="1"/>
  <c r="S47" i="1" s="1"/>
  <c r="T47" i="1" s="1"/>
  <c r="R37" i="1"/>
  <c r="S37" i="1" s="1"/>
  <c r="T37" i="1" s="1"/>
  <c r="R46" i="1"/>
  <c r="S46" i="1" s="1"/>
  <c r="T46" i="1" s="1"/>
  <c r="R35" i="1"/>
  <c r="S35" i="1" s="1"/>
  <c r="T35" i="1" s="1"/>
  <c r="R43" i="1"/>
  <c r="S43" i="1" s="1"/>
  <c r="T43" i="1" s="1"/>
  <c r="R32" i="1"/>
  <c r="S32" i="1" s="1"/>
  <c r="T32" i="1" s="1"/>
  <c r="R36" i="1"/>
  <c r="S36" i="1" s="1"/>
  <c r="T36" i="1" s="1"/>
  <c r="R55" i="1"/>
  <c r="S55" i="1" s="1"/>
  <c r="T55" i="1" s="1"/>
  <c r="R44" i="1"/>
  <c r="S44" i="1" s="1"/>
  <c r="T44" i="1" s="1"/>
  <c r="R33" i="1"/>
  <c r="S33" i="1" s="1"/>
  <c r="T33" i="1" s="1"/>
  <c r="R42" i="1"/>
  <c r="S42" i="1" s="1"/>
  <c r="T42" i="1" s="1"/>
  <c r="R11" i="1"/>
  <c r="S11" i="1" s="1"/>
  <c r="T11" i="1" s="1"/>
  <c r="R29" i="1"/>
  <c r="S29" i="1" s="1"/>
  <c r="T29" i="1" s="1"/>
  <c r="R28" i="1"/>
  <c r="S28" i="1" s="1"/>
  <c r="T28" i="1" s="1"/>
  <c r="R30" i="1"/>
  <c r="S30" i="1" s="1"/>
  <c r="T30" i="1" s="1"/>
  <c r="R24" i="1"/>
  <c r="S24" i="1" s="1"/>
  <c r="T24" i="1" s="1"/>
  <c r="R10" i="1"/>
  <c r="S10" i="1" s="1"/>
  <c r="T10" i="1" s="1"/>
  <c r="R8" i="1"/>
  <c r="S8" i="1" s="1"/>
  <c r="T8" i="1" s="1"/>
  <c r="R7" i="1"/>
  <c r="S7" i="1" s="1"/>
  <c r="T7" i="1" s="1"/>
  <c r="R26" i="1"/>
  <c r="S26" i="1" s="1"/>
  <c r="T26" i="1" s="1"/>
  <c r="R25" i="1"/>
  <c r="S25" i="1" s="1"/>
  <c r="T25" i="1" s="1"/>
  <c r="U28" i="1" s="1"/>
  <c r="R23" i="1"/>
  <c r="S23" i="1" s="1"/>
  <c r="T23" i="1" s="1"/>
  <c r="R22" i="1"/>
  <c r="S22" i="1" s="1"/>
  <c r="T22" i="1" s="1"/>
  <c r="R19" i="1"/>
  <c r="S19" i="1" s="1"/>
  <c r="T19" i="1" s="1"/>
  <c r="R18" i="1"/>
  <c r="S18" i="1" s="1"/>
  <c r="T18" i="1" s="1"/>
  <c r="R17" i="1"/>
  <c r="S17" i="1" s="1"/>
  <c r="T17" i="1" s="1"/>
  <c r="R16" i="1"/>
  <c r="S16" i="1" s="1"/>
  <c r="T16" i="1" s="1"/>
  <c r="R15" i="1"/>
  <c r="S15" i="1" s="1"/>
  <c r="T15" i="1" s="1"/>
  <c r="R13" i="1"/>
  <c r="S13" i="1" s="1"/>
  <c r="T13" i="1" s="1"/>
  <c r="R12" i="1"/>
  <c r="S12" i="1" s="1"/>
  <c r="T12" i="1" s="1"/>
  <c r="R21" i="1"/>
  <c r="S21" i="1" s="1"/>
  <c r="T21" i="1" s="1"/>
  <c r="R20" i="1"/>
  <c r="S20" i="1" s="1"/>
  <c r="T20" i="1" s="1"/>
  <c r="R27" i="1"/>
  <c r="S27" i="1" s="1"/>
  <c r="T27" i="1" s="1"/>
  <c r="R14" i="1"/>
  <c r="S14" i="1" s="1"/>
  <c r="T14" i="1" s="1"/>
  <c r="R9" i="1"/>
  <c r="S9" i="1" s="1"/>
  <c r="T9" i="1" s="1"/>
  <c r="U53" i="1" l="1"/>
</calcChain>
</file>

<file path=xl/sharedStrings.xml><?xml version="1.0" encoding="utf-8"?>
<sst xmlns="http://schemas.openxmlformats.org/spreadsheetml/2006/main" count="109" uniqueCount="23">
  <si>
    <t>Demand Side Grid Support Program</t>
  </si>
  <si>
    <t>Option 1 Claim Form (May 1 2023 - October 31, 2023)</t>
  </si>
  <si>
    <t>Version</t>
  </si>
  <si>
    <t xml:space="preserve">DSGS Template for Load Reduction </t>
  </si>
  <si>
    <t>Interval data provided from electric utility</t>
  </si>
  <si>
    <t xml:space="preserve">*ALL DATA IS ONLY PROVIDED AS AN EXAMPLE, PLEASE REVISE OR ELIMINATE WHAT IS NOT NEEDED </t>
  </si>
  <si>
    <t>TIME</t>
  </si>
  <si>
    <t xml:space="preserve">Load Capacity (Demand) Non-emergency days </t>
  </si>
  <si>
    <t>Event Day Consumption</t>
  </si>
  <si>
    <t>Unadjusted Baseline</t>
  </si>
  <si>
    <t>Day Of Adjustment</t>
  </si>
  <si>
    <t>Adjusted Baseline</t>
  </si>
  <si>
    <t>Net Load Reduction</t>
  </si>
  <si>
    <t>Compensated Load Reduction</t>
  </si>
  <si>
    <t>Total Compensated Load Reduction</t>
  </si>
  <si>
    <t>Customer Identifier</t>
  </si>
  <si>
    <t>Start</t>
  </si>
  <si>
    <t>End</t>
  </si>
  <si>
    <t>[Calculated]</t>
  </si>
  <si>
    <t>Provide data in kWh</t>
  </si>
  <si>
    <t>kWh</t>
  </si>
  <si>
    <t>Day Of Adjustment Hours</t>
  </si>
  <si>
    <t>Event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</si>
</sst>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scheme val="minor"/>
    </font>
    <font>
      <b/>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2"/>
      <color theme="1"/>
      <name val="Calibri"/>
      <family val="2"/>
      <scheme val="minor"/>
    </font>
    <font>
      <sz val="12"/>
      <color theme="1"/>
      <name val="Calibri"/>
      <family val="2"/>
      <scheme val="minor"/>
    </font>
    <font>
      <sz val="18"/>
      <color theme="0"/>
      <name val="Tahoma"/>
      <family val="2"/>
    </font>
    <font>
      <sz val="14"/>
      <color theme="1"/>
      <name val="Tahoma"/>
      <family val="2"/>
    </font>
    <font>
      <b/>
      <sz val="11"/>
      <color rgb="FF000000"/>
      <name val="Tahoma"/>
      <family val="2"/>
    </font>
    <font>
      <sz val="11"/>
      <color theme="2" tint="-0.249977111117893"/>
      <name val="Calibri"/>
      <family val="2"/>
      <scheme val="minor"/>
    </font>
    <font>
      <sz val="11"/>
      <color theme="6"/>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002060"/>
        <bgColor indexed="64"/>
      </patternFill>
    </fill>
    <fill>
      <patternFill patternType="solid">
        <fgColor rgb="FFFFC000"/>
        <bgColor indexed="64"/>
      </patternFill>
    </fill>
    <fill>
      <patternFill patternType="solid">
        <fgColor theme="0"/>
        <bgColor indexed="64"/>
      </patternFill>
    </fill>
    <fill>
      <patternFill patternType="solid">
        <fgColor theme="2" tint="-0.249977111117893"/>
        <bgColor indexed="64"/>
      </patternFill>
    </fill>
    <fill>
      <patternFill patternType="solid">
        <fgColor theme="2" tint="-9.9978637043366805E-2"/>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cellStyleXfs>
  <cellXfs count="72">
    <xf numFmtId="0" fontId="0" fillId="0" borderId="0" xfId="0"/>
    <xf numFmtId="0" fontId="0" fillId="33" borderId="10" xfId="0" applyFill="1" applyBorder="1"/>
    <xf numFmtId="0" fontId="0" fillId="35" borderId="0" xfId="0" applyFill="1"/>
    <xf numFmtId="0" fontId="0" fillId="33" borderId="10" xfId="0" applyFill="1" applyBorder="1" applyAlignment="1">
      <alignment horizontal="center"/>
    </xf>
    <xf numFmtId="0" fontId="0" fillId="33" borderId="16" xfId="0" applyFill="1" applyBorder="1" applyAlignment="1">
      <alignment horizontal="center"/>
    </xf>
    <xf numFmtId="0" fontId="18" fillId="0" borderId="14" xfId="0" applyFont="1" applyBorder="1" applyAlignment="1">
      <alignment horizontal="center" vertical="center" wrapText="1"/>
    </xf>
    <xf numFmtId="20" fontId="0" fillId="0" borderId="10" xfId="0" applyNumberFormat="1" applyBorder="1"/>
    <xf numFmtId="164" fontId="0" fillId="0" borderId="10" xfId="0" applyNumberFormat="1" applyBorder="1"/>
    <xf numFmtId="20" fontId="0" fillId="37" borderId="10" xfId="0" applyNumberFormat="1" applyFill="1" applyBorder="1"/>
    <xf numFmtId="164" fontId="0" fillId="37" borderId="10" xfId="0" applyNumberFormat="1" applyFill="1" applyBorder="1"/>
    <xf numFmtId="20" fontId="0" fillId="36" borderId="10" xfId="0" applyNumberFormat="1" applyFill="1" applyBorder="1"/>
    <xf numFmtId="164" fontId="0" fillId="36" borderId="10" xfId="0" applyNumberFormat="1" applyFill="1" applyBorder="1"/>
    <xf numFmtId="0" fontId="18" fillId="0" borderId="19" xfId="0" applyFont="1" applyBorder="1" applyAlignment="1">
      <alignment horizontal="center" vertical="center" wrapText="1"/>
    </xf>
    <xf numFmtId="0" fontId="19" fillId="0" borderId="0" xfId="0" applyFont="1" applyAlignment="1">
      <alignment horizontal="left" vertical="center"/>
    </xf>
    <xf numFmtId="0" fontId="0" fillId="0" borderId="0" xfId="0" applyAlignment="1">
      <alignment horizontal="center" vertical="center"/>
    </xf>
    <xf numFmtId="0" fontId="1" fillId="0" borderId="0" xfId="0" applyFont="1" applyAlignment="1">
      <alignment horizontal="center"/>
    </xf>
    <xf numFmtId="0" fontId="2" fillId="0" borderId="0" xfId="42"/>
    <xf numFmtId="0" fontId="2" fillId="40" borderId="0" xfId="42" applyFill="1"/>
    <xf numFmtId="0" fontId="22" fillId="0" borderId="18" xfId="42" applyFont="1" applyBorder="1"/>
    <xf numFmtId="164" fontId="1" fillId="0" borderId="19" xfId="0" applyNumberFormat="1" applyFont="1" applyBorder="1"/>
    <xf numFmtId="164" fontId="23" fillId="0" borderId="10" xfId="0" applyNumberFormat="1" applyFont="1" applyBorder="1"/>
    <xf numFmtId="164" fontId="23" fillId="37" borderId="10" xfId="0" applyNumberFormat="1" applyFont="1" applyFill="1" applyBorder="1"/>
    <xf numFmtId="164" fontId="1" fillId="36" borderId="10" xfId="0" applyNumberFormat="1" applyFont="1" applyFill="1" applyBorder="1"/>
    <xf numFmtId="0" fontId="0" fillId="41" borderId="0" xfId="0" applyFill="1"/>
    <xf numFmtId="0" fontId="0" fillId="42" borderId="0" xfId="0" applyFill="1"/>
    <xf numFmtId="0" fontId="0" fillId="33" borderId="22" xfId="0" applyFill="1" applyBorder="1"/>
    <xf numFmtId="20" fontId="0" fillId="0" borderId="22" xfId="0" applyNumberFormat="1" applyBorder="1"/>
    <xf numFmtId="20" fontId="0" fillId="37" borderId="22" xfId="0" applyNumberFormat="1" applyFill="1" applyBorder="1"/>
    <xf numFmtId="20" fontId="0" fillId="36" borderId="22" xfId="0" applyNumberFormat="1" applyFill="1" applyBorder="1"/>
    <xf numFmtId="0" fontId="0" fillId="42" borderId="10" xfId="0" applyFill="1" applyBorder="1"/>
    <xf numFmtId="0" fontId="0" fillId="0" borderId="10" xfId="0" applyBorder="1"/>
    <xf numFmtId="0" fontId="0" fillId="37" borderId="10" xfId="0" applyFill="1" applyBorder="1" applyAlignment="1">
      <alignment wrapText="1"/>
    </xf>
    <xf numFmtId="0" fontId="0" fillId="36" borderId="10" xfId="0" applyFill="1" applyBorder="1" applyAlignment="1">
      <alignment wrapText="1"/>
    </xf>
    <xf numFmtId="0" fontId="19" fillId="0" borderId="19" xfId="0" applyFont="1" applyBorder="1" applyAlignment="1">
      <alignment horizontal="left" vertical="center"/>
    </xf>
    <xf numFmtId="0" fontId="0" fillId="41" borderId="11" xfId="0" applyFill="1" applyBorder="1" applyAlignment="1">
      <alignment horizontal="center" vertical="center" wrapText="1"/>
    </xf>
    <xf numFmtId="0" fontId="0" fillId="41" borderId="11" xfId="0" applyFill="1" applyBorder="1" applyAlignment="1">
      <alignment horizontal="center" vertical="center"/>
    </xf>
    <xf numFmtId="14" fontId="0" fillId="41" borderId="17" xfId="0" applyNumberFormat="1" applyFill="1" applyBorder="1" applyAlignment="1">
      <alignment horizontal="center" vertical="center"/>
    </xf>
    <xf numFmtId="0" fontId="0" fillId="41" borderId="15" xfId="0" applyFill="1" applyBorder="1" applyAlignment="1">
      <alignment horizontal="center" vertical="center"/>
    </xf>
    <xf numFmtId="0" fontId="0" fillId="41" borderId="20" xfId="0" applyFill="1" applyBorder="1" applyAlignment="1">
      <alignment horizontal="center" vertical="center"/>
    </xf>
    <xf numFmtId="0" fontId="0" fillId="41" borderId="0" xfId="0" applyFill="1" applyAlignment="1">
      <alignment horizontal="center" vertical="center"/>
    </xf>
    <xf numFmtId="0" fontId="0" fillId="0" borderId="0" xfId="0" applyAlignment="1">
      <alignment wrapText="1"/>
    </xf>
    <xf numFmtId="0" fontId="18" fillId="0" borderId="19" xfId="0" applyFont="1" applyBorder="1" applyAlignment="1">
      <alignment horizontal="left" vertical="center" wrapText="1"/>
    </xf>
    <xf numFmtId="0" fontId="0" fillId="37" borderId="10" xfId="0" applyFill="1" applyBorder="1" applyAlignment="1">
      <alignment horizontal="center" wrapText="1"/>
    </xf>
    <xf numFmtId="0" fontId="0" fillId="36" borderId="10" xfId="0" applyFill="1" applyBorder="1" applyAlignment="1">
      <alignment horizontal="center" wrapText="1"/>
    </xf>
    <xf numFmtId="0" fontId="0" fillId="37" borderId="10" xfId="0" applyFill="1" applyBorder="1"/>
    <xf numFmtId="0" fontId="0" fillId="36" borderId="10" xfId="0" applyFill="1" applyBorder="1"/>
    <xf numFmtId="14" fontId="0" fillId="41" borderId="11" xfId="0" applyNumberFormat="1" applyFill="1" applyBorder="1" applyAlignment="1">
      <alignment horizontal="center" vertical="center"/>
    </xf>
    <xf numFmtId="14" fontId="0" fillId="41" borderId="10" xfId="0" applyNumberFormat="1" applyFill="1" applyBorder="1" applyAlignment="1">
      <alignment horizontal="center" vertical="center"/>
    </xf>
    <xf numFmtId="0" fontId="0" fillId="41" borderId="17" xfId="0" applyFill="1" applyBorder="1" applyAlignment="1">
      <alignment horizontal="center" vertical="center"/>
    </xf>
    <xf numFmtId="164" fontId="1" fillId="0" borderId="0" xfId="0" applyNumberFormat="1" applyFont="1"/>
    <xf numFmtId="164" fontId="1" fillId="36" borderId="24" xfId="0" applyNumberFormat="1" applyFont="1" applyFill="1" applyBorder="1"/>
    <xf numFmtId="164" fontId="23" fillId="0" borderId="11" xfId="0" applyNumberFormat="1" applyFont="1" applyBorder="1"/>
    <xf numFmtId="164" fontId="1" fillId="0" borderId="10" xfId="0" applyNumberFormat="1" applyFont="1" applyBorder="1"/>
    <xf numFmtId="0" fontId="0" fillId="40" borderId="10" xfId="0" applyFill="1" applyBorder="1" applyAlignment="1">
      <alignment wrapText="1"/>
    </xf>
    <xf numFmtId="20" fontId="0" fillId="40" borderId="22" xfId="0" applyNumberFormat="1" applyFill="1" applyBorder="1"/>
    <xf numFmtId="20" fontId="0" fillId="40" borderId="10" xfId="0" applyNumberFormat="1" applyFill="1" applyBorder="1"/>
    <xf numFmtId="164" fontId="0" fillId="40" borderId="10" xfId="0" applyNumberFormat="1" applyFill="1" applyBorder="1"/>
    <xf numFmtId="164" fontId="0" fillId="40" borderId="16" xfId="0" applyNumberFormat="1" applyFill="1" applyBorder="1"/>
    <xf numFmtId="0" fontId="0" fillId="40" borderId="0" xfId="0" applyFill="1" applyAlignment="1">
      <alignment wrapText="1"/>
    </xf>
    <xf numFmtId="164" fontId="24" fillId="40" borderId="10" xfId="0" applyNumberFormat="1" applyFont="1" applyFill="1" applyBorder="1"/>
    <xf numFmtId="0" fontId="20" fillId="38" borderId="0" xfId="42" applyFont="1" applyFill="1" applyAlignment="1">
      <alignment horizontal="center"/>
    </xf>
    <xf numFmtId="0" fontId="21" fillId="39" borderId="0" xfId="42" applyFont="1" applyFill="1" applyAlignment="1">
      <alignment horizont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 fillId="34" borderId="0" xfId="0" applyFont="1" applyFill="1" applyAlignment="1">
      <alignment horizontal="center" wrapText="1"/>
    </xf>
    <xf numFmtId="0" fontId="0" fillId="0" borderId="0" xfId="0" applyAlignment="1">
      <alignment horizontal="center" wrapText="1"/>
    </xf>
    <xf numFmtId="0" fontId="18" fillId="0" borderId="23" xfId="0" applyFont="1" applyBorder="1" applyAlignment="1">
      <alignment horizontal="center" vertical="center"/>
    </xf>
    <xf numFmtId="0" fontId="0" fillId="33" borderId="10" xfId="0" applyFill="1" applyBorder="1" applyAlignment="1">
      <alignment horizontal="center"/>
    </xf>
    <xf numFmtId="0" fontId="0" fillId="37" borderId="0" xfId="0" applyFill="1" applyAlignment="1">
      <alignment horizontal="center" wrapText="1"/>
    </xf>
    <xf numFmtId="0" fontId="0" fillId="36" borderId="21" xfId="0" applyFill="1" applyBorder="1" applyAlignment="1">
      <alignment horizontal="center" wrapText="1"/>
    </xf>
    <xf numFmtId="0" fontId="0" fillId="36" borderId="0" xfId="0" applyFill="1" applyAlignment="1">
      <alignment horizontal="center" wrapText="1"/>
    </xf>
    <xf numFmtId="0" fontId="0" fillId="37" borderId="21" xfId="0" applyFill="1" applyBorder="1" applyAlignment="1">
      <alignment horizont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3" xfId="42" xr:uid="{C679320B-C7FC-432A-A0A2-ECD7188C80C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13334</xdr:rowOff>
    </xdr:from>
    <xdr:to>
      <xdr:col>12</xdr:col>
      <xdr:colOff>26670</xdr:colOff>
      <xdr:row>21</xdr:row>
      <xdr:rowOff>53340</xdr:rowOff>
    </xdr:to>
    <xdr:sp macro="" textlink="">
      <xdr:nvSpPr>
        <xdr:cNvPr id="2" name="TextBox 1">
          <a:extLst>
            <a:ext uri="{FF2B5EF4-FFF2-40B4-BE49-F238E27FC236}">
              <a16:creationId xmlns:a16="http://schemas.microsoft.com/office/drawing/2014/main" id="{2D833083-B238-42B2-A3E1-B9A17B8C5AA4}"/>
            </a:ext>
          </a:extLst>
        </xdr:cNvPr>
        <xdr:cNvSpPr txBox="1"/>
      </xdr:nvSpPr>
      <xdr:spPr>
        <a:xfrm>
          <a:off x="0" y="516254"/>
          <a:ext cx="7341870" cy="351472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800"/>
            </a:spcAft>
          </a:pPr>
          <a:r>
            <a:rPr lang="en-US" sz="1100" b="1">
              <a:effectLst/>
              <a:latin typeface="Tahoma" panose="020B0604030504040204" pitchFamily="34" charset="0"/>
              <a:ea typeface="Calibri" panose="020F0502020204030204" pitchFamily="34" charset="0"/>
              <a:cs typeface="Times New Roman" panose="02020603050405020304" pitchFamily="18" charset="0"/>
            </a:rPr>
            <a:t>Instructions:</a:t>
          </a:r>
          <a:r>
            <a:rPr lang="en-US" sz="1100">
              <a:effectLst/>
              <a:latin typeface="Tahoma" panose="020B0604030504040204" pitchFamily="34" charset="0"/>
              <a:ea typeface="Calibri" panose="020F0502020204030204" pitchFamily="34" charset="0"/>
              <a:cs typeface="Times New Roman" panose="02020603050405020304" pitchFamily="18" charset="0"/>
            </a:rPr>
            <a:t> </a:t>
          </a:r>
        </a:p>
        <a:p>
          <a:pPr marL="457200" marR="0" indent="-228600">
            <a:lnSpc>
              <a:spcPct val="107000"/>
            </a:lnSpc>
            <a:spcBef>
              <a:spcPts val="0"/>
            </a:spcBef>
            <a:spcAft>
              <a:spcPts val="800"/>
            </a:spcAft>
          </a:pPr>
          <a:r>
            <a:rPr lang="en-US" sz="1100">
              <a:effectLst/>
              <a:latin typeface="Tahoma" panose="020B0604030504040204" pitchFamily="34" charset="0"/>
              <a:ea typeface="Calibri" panose="020F0502020204030204" pitchFamily="34" charset="0"/>
              <a:cs typeface="Times New Roman" panose="02020603050405020304" pitchFamily="18" charset="0"/>
            </a:rPr>
            <a:t>1. 	For each individual resource (or service account, if aggregating</a:t>
          </a:r>
          <a:r>
            <a:rPr lang="en-US" sz="1100" baseline="0">
              <a:effectLst/>
              <a:latin typeface="Tahoma" panose="020B0604030504040204" pitchFamily="34" charset="0"/>
              <a:ea typeface="Calibri" panose="020F0502020204030204" pitchFamily="34" charset="0"/>
              <a:cs typeface="Times New Roman" panose="02020603050405020304" pitchFamily="18" charset="0"/>
            </a:rPr>
            <a:t> multiple resources to a single service account), enter the customer identifier in column B of each event supporting details tab (denoted by the YYYY-MM-DD of each event). If you are submitting performance for multiple service accounts, please create a copy of rows 7-31 and provide the data in columns D-N separately for each service account submitted</a:t>
          </a:r>
          <a:r>
            <a:rPr lang="en-US" sz="1100" b="0" i="0" u="none" strike="noStrike" baseline="0">
              <a:solidFill>
                <a:schemeClr val="dk1"/>
              </a:solidFill>
              <a:effectLst/>
              <a:latin typeface="+mn-lt"/>
              <a:ea typeface="+mn-ea"/>
              <a:cs typeface="+mn-cs"/>
            </a:rPr>
            <a:t>.</a:t>
          </a:r>
          <a:endParaRPr lang="en-US" sz="1100">
            <a:effectLst/>
            <a:latin typeface="Tahoma" panose="020B0604030504040204" pitchFamily="34" charset="0"/>
            <a:ea typeface="Calibri" panose="020F0502020204030204" pitchFamily="34" charset="0"/>
            <a:cs typeface="Times New Roman" panose="02020603050405020304" pitchFamily="18" charset="0"/>
          </a:endParaRPr>
        </a:p>
        <a:p>
          <a:pPr marL="457200" marR="0" indent="-228600">
            <a:lnSpc>
              <a:spcPct val="107000"/>
            </a:lnSpc>
            <a:spcBef>
              <a:spcPts val="0"/>
            </a:spcBef>
            <a:spcAft>
              <a:spcPts val="800"/>
            </a:spcAft>
          </a:pPr>
          <a:r>
            <a:rPr lang="en-US" sz="1100">
              <a:effectLst/>
              <a:latin typeface="Tahoma" panose="020B0604030504040204" pitchFamily="34" charset="0"/>
              <a:ea typeface="Calibri" panose="020F0502020204030204" pitchFamily="34" charset="0"/>
              <a:cs typeface="Times New Roman" panose="02020603050405020304" pitchFamily="18" charset="0"/>
            </a:rPr>
            <a:t>2. 	For each event details</a:t>
          </a:r>
          <a:r>
            <a:rPr lang="en-US" sz="1100" baseline="0">
              <a:effectLst/>
              <a:latin typeface="Tahoma" panose="020B0604030504040204" pitchFamily="34" charset="0"/>
              <a:ea typeface="Calibri" panose="020F0502020204030204" pitchFamily="34" charset="0"/>
              <a:cs typeface="Times New Roman" panose="02020603050405020304" pitchFamily="18" charset="0"/>
            </a:rPr>
            <a:t> tab</a:t>
          </a:r>
          <a:r>
            <a:rPr lang="en-US" sz="1100">
              <a:effectLst/>
              <a:latin typeface="Tahoma" panose="020B0604030504040204" pitchFamily="34" charset="0"/>
              <a:ea typeface="Calibri" panose="020F0502020204030204" pitchFamily="34" charset="0"/>
              <a:cs typeface="Times New Roman" panose="02020603050405020304" pitchFamily="18" charset="0"/>
            </a:rPr>
            <a:t>, for each resource/service</a:t>
          </a:r>
          <a:r>
            <a:rPr lang="en-US" sz="1100" baseline="0">
              <a:effectLst/>
              <a:latin typeface="Tahoma" panose="020B0604030504040204" pitchFamily="34" charset="0"/>
              <a:ea typeface="Calibri" panose="020F0502020204030204" pitchFamily="34" charset="0"/>
              <a:cs typeface="Times New Roman" panose="02020603050405020304" pitchFamily="18" charset="0"/>
            </a:rPr>
            <a:t> account, please enter the hourly meter data for each day used to calculate the event baseline as well as the load on the event day (columns D-N). Note that the default dates have been entered for the days comprising a 10-in-10 baseline; if a data outage exists on any of these days covering the entire event or Day of Adjustment period, update the set of days to skip the day(s) with the outage and select other days instead. The spreadsheet tool will automatically calculate the compensated performance for each hour in the Compensated Performance tab.</a:t>
          </a:r>
        </a:p>
        <a:p>
          <a:pPr marL="457200" marR="0" indent="-228600">
            <a:lnSpc>
              <a:spcPct val="107000"/>
            </a:lnSpc>
            <a:spcBef>
              <a:spcPts val="0"/>
            </a:spcBef>
            <a:spcAft>
              <a:spcPts val="800"/>
            </a:spcAft>
          </a:pPr>
          <a:r>
            <a:rPr kumimoji="0" lang="en-US" sz="1100" b="0" i="0" u="none" strike="noStrike" kern="0" cap="none" spc="0" normalizeH="0" baseline="0" noProof="0">
              <a:ln>
                <a:noFill/>
              </a:ln>
              <a:solidFill>
                <a:prstClr val="black"/>
              </a:solidFill>
              <a:effectLst/>
              <a:uLnTx/>
              <a:uFillTx/>
              <a:latin typeface="Tahoma" panose="020B0604030504040204" pitchFamily="34" charset="0"/>
              <a:ea typeface="Calibri" panose="020F0502020204030204" pitchFamily="34" charset="0"/>
              <a:cs typeface="Times New Roman" panose="02020603050405020304" pitchFamily="18" charset="0"/>
            </a:rPr>
            <a:t>*For more information on how this calculation is performed (and if there are any questions on baseline day selection), please see the resources section of the DSGS website for Option 1, which contains a slide set and webinar recording detailing this calculation: </a:t>
          </a:r>
          <a:r>
            <a:rPr lang="en-US">
              <a:latin typeface="Tahoma" panose="020B0604030504040204" pitchFamily="34" charset="0"/>
              <a:ea typeface="Tahoma" panose="020B0604030504040204" pitchFamily="34" charset="0"/>
              <a:cs typeface="Tahoma" panose="020B0604030504040204" pitchFamily="34" charset="0"/>
            </a:rPr>
            <a:t>https://dsgs.olivineinc.com/resources/#acc-6s3m157-0</a:t>
          </a:r>
          <a:endParaRPr kumimoji="0" lang="en-US" sz="11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endParaRPr>
        </a:p>
        <a:p>
          <a:pPr marL="457200" marR="0" lvl="0" indent="-228600" defTabSz="914400" eaLnBrk="1" fontAlgn="auto" latinLnBrk="0" hangingPunct="1">
            <a:lnSpc>
              <a:spcPct val="107000"/>
            </a:lnSpc>
            <a:spcBef>
              <a:spcPts val="0"/>
            </a:spcBef>
            <a:spcAft>
              <a:spcPts val="800"/>
            </a:spcAft>
            <a:buClrTx/>
            <a:buSzTx/>
            <a:buFontTx/>
            <a:buNone/>
            <a:tabLst/>
            <a:defRPr/>
          </a:pPr>
          <a:r>
            <a:rPr lang="en-US" sz="1100">
              <a:effectLst/>
              <a:latin typeface="Tahoma" panose="020B0604030504040204" pitchFamily="34" charset="0"/>
              <a:ea typeface="Calibri" panose="020F0502020204030204" pitchFamily="34" charset="0"/>
              <a:cs typeface="Times New Roman" panose="02020603050405020304" pitchFamily="18" charset="0"/>
            </a:rPr>
            <a:t>3. </a:t>
          </a:r>
          <a:r>
            <a:rPr lang="en-US" sz="1100" baseline="0">
              <a:effectLst/>
              <a:latin typeface="Tahoma" panose="020B0604030504040204" pitchFamily="34" charset="0"/>
              <a:ea typeface="Calibri" panose="020F0502020204030204" pitchFamily="34" charset="0"/>
              <a:cs typeface="Times New Roman" panose="02020603050405020304" pitchFamily="18" charset="0"/>
            </a:rPr>
            <a:t> You can use this tool to enter the values for Verified incremental load reduction in the event activity report tabs of the Option 1 Provider Claim Form.</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66C11-B481-456D-A4F2-C534A094847C}">
  <dimension ref="A1:L25"/>
  <sheetViews>
    <sheetView tabSelected="1" workbookViewId="0">
      <selection activeCell="B25" sqref="B25"/>
    </sheetView>
  </sheetViews>
  <sheetFormatPr defaultColWidth="8.88671875" defaultRowHeight="14.4" x14ac:dyDescent="0.3"/>
  <cols>
    <col min="1" max="16384" width="8.88671875" style="16"/>
  </cols>
  <sheetData>
    <row r="1" spans="1:12" ht="22.2" x14ac:dyDescent="0.35">
      <c r="A1" s="60" t="s">
        <v>0</v>
      </c>
      <c r="B1" s="60"/>
      <c r="C1" s="60"/>
      <c r="D1" s="60"/>
      <c r="E1" s="60"/>
      <c r="F1" s="60"/>
      <c r="G1" s="60"/>
      <c r="H1" s="60"/>
      <c r="I1" s="60"/>
      <c r="J1" s="60"/>
      <c r="K1" s="60"/>
      <c r="L1" s="60"/>
    </row>
    <row r="2" spans="1:12" ht="17.399999999999999" x14ac:dyDescent="0.3">
      <c r="A2" s="61" t="s">
        <v>1</v>
      </c>
      <c r="B2" s="61"/>
      <c r="C2" s="61"/>
      <c r="D2" s="61"/>
      <c r="E2" s="61"/>
      <c r="F2" s="61"/>
      <c r="G2" s="61"/>
      <c r="H2" s="61"/>
      <c r="I2" s="61"/>
      <c r="J2" s="61"/>
      <c r="K2" s="61"/>
      <c r="L2" s="61"/>
    </row>
    <row r="3" spans="1:12" x14ac:dyDescent="0.3">
      <c r="A3" s="17"/>
      <c r="B3" s="17"/>
      <c r="C3" s="17"/>
      <c r="D3" s="17"/>
      <c r="E3" s="17"/>
      <c r="F3" s="17"/>
      <c r="G3" s="17"/>
      <c r="H3" s="17"/>
      <c r="I3" s="17"/>
      <c r="J3" s="17"/>
      <c r="K3" s="17"/>
      <c r="L3" s="17"/>
    </row>
    <row r="4" spans="1:12" x14ac:dyDescent="0.3">
      <c r="A4" s="17"/>
      <c r="B4" s="17"/>
      <c r="C4" s="17"/>
      <c r="D4" s="17"/>
      <c r="E4" s="17"/>
      <c r="F4" s="17"/>
      <c r="G4" s="17"/>
      <c r="H4" s="17"/>
      <c r="I4" s="17"/>
      <c r="J4" s="17"/>
      <c r="K4" s="17"/>
      <c r="L4" s="17"/>
    </row>
    <row r="5" spans="1:12" x14ac:dyDescent="0.3">
      <c r="A5" s="17"/>
      <c r="B5" s="17"/>
      <c r="C5" s="17"/>
      <c r="D5" s="17"/>
      <c r="E5" s="17"/>
      <c r="F5" s="17"/>
      <c r="G5" s="17"/>
      <c r="H5" s="17"/>
      <c r="I5" s="17"/>
      <c r="J5" s="17"/>
      <c r="K5" s="17"/>
      <c r="L5" s="17"/>
    </row>
    <row r="6" spans="1:12" x14ac:dyDescent="0.3">
      <c r="A6" s="17"/>
      <c r="B6" s="17"/>
      <c r="C6" s="17"/>
      <c r="D6" s="17"/>
      <c r="E6" s="17"/>
      <c r="F6" s="17"/>
      <c r="G6" s="17"/>
      <c r="H6" s="17"/>
      <c r="I6" s="17"/>
      <c r="J6" s="17"/>
      <c r="K6" s="17"/>
      <c r="L6" s="17"/>
    </row>
    <row r="7" spans="1:12" x14ac:dyDescent="0.3">
      <c r="A7" s="17"/>
      <c r="B7" s="17"/>
      <c r="C7" s="17"/>
      <c r="D7" s="17"/>
      <c r="E7" s="17"/>
      <c r="F7" s="17"/>
      <c r="G7" s="17"/>
      <c r="H7" s="17"/>
      <c r="I7" s="17"/>
      <c r="J7" s="17"/>
      <c r="K7" s="17"/>
      <c r="L7" s="17"/>
    </row>
    <row r="8" spans="1:12" x14ac:dyDescent="0.3">
      <c r="A8" s="17"/>
      <c r="B8" s="17"/>
      <c r="C8" s="17"/>
      <c r="D8" s="17"/>
      <c r="E8" s="17"/>
      <c r="F8" s="17"/>
      <c r="G8" s="17"/>
      <c r="H8" s="17"/>
      <c r="I8" s="17"/>
      <c r="J8" s="17"/>
      <c r="K8" s="17"/>
      <c r="L8" s="17"/>
    </row>
    <row r="9" spans="1:12" x14ac:dyDescent="0.3">
      <c r="A9" s="17"/>
      <c r="B9" s="17"/>
      <c r="C9" s="17"/>
      <c r="D9" s="17"/>
      <c r="E9" s="17"/>
      <c r="F9" s="17"/>
      <c r="G9" s="17"/>
      <c r="H9" s="17"/>
      <c r="I9" s="17"/>
      <c r="J9" s="17"/>
      <c r="K9" s="17"/>
      <c r="L9" s="17"/>
    </row>
    <row r="10" spans="1:12" x14ac:dyDescent="0.3">
      <c r="A10" s="17"/>
      <c r="B10" s="17"/>
      <c r="C10" s="17"/>
      <c r="D10" s="17"/>
      <c r="E10" s="17"/>
      <c r="F10" s="17"/>
      <c r="G10" s="17"/>
      <c r="H10" s="17"/>
      <c r="I10" s="17"/>
      <c r="J10" s="17"/>
      <c r="K10" s="17"/>
      <c r="L10" s="17"/>
    </row>
    <row r="11" spans="1:12" x14ac:dyDescent="0.3">
      <c r="A11" s="17"/>
      <c r="B11" s="17"/>
      <c r="C11" s="17"/>
      <c r="D11" s="17"/>
      <c r="E11" s="17"/>
      <c r="F11" s="17"/>
      <c r="G11" s="17"/>
      <c r="H11" s="17"/>
      <c r="I11" s="17"/>
      <c r="J11" s="17"/>
      <c r="K11" s="17"/>
      <c r="L11" s="17"/>
    </row>
    <row r="12" spans="1:12" x14ac:dyDescent="0.3">
      <c r="A12" s="17"/>
      <c r="B12" s="17"/>
      <c r="C12" s="17"/>
      <c r="D12" s="17"/>
      <c r="E12" s="17"/>
      <c r="F12" s="17"/>
      <c r="G12" s="17"/>
      <c r="H12" s="17"/>
      <c r="I12" s="17"/>
      <c r="J12" s="17"/>
      <c r="K12" s="17"/>
      <c r="L12" s="17"/>
    </row>
    <row r="13" spans="1:12" x14ac:dyDescent="0.3">
      <c r="A13" s="17"/>
      <c r="B13" s="17"/>
      <c r="C13" s="17"/>
      <c r="D13" s="17"/>
      <c r="E13" s="17"/>
      <c r="F13" s="17"/>
      <c r="G13" s="17"/>
      <c r="H13" s="17"/>
      <c r="I13" s="17"/>
      <c r="J13" s="17"/>
      <c r="K13" s="17"/>
      <c r="L13" s="17"/>
    </row>
    <row r="14" spans="1:12" x14ac:dyDescent="0.3">
      <c r="A14" s="17"/>
      <c r="B14" s="17"/>
      <c r="C14" s="17"/>
      <c r="D14" s="17"/>
      <c r="E14" s="17"/>
      <c r="F14" s="17"/>
      <c r="G14" s="17"/>
      <c r="H14" s="17"/>
      <c r="I14" s="17"/>
      <c r="J14" s="17"/>
      <c r="K14" s="17"/>
      <c r="L14" s="17"/>
    </row>
    <row r="15" spans="1:12" x14ac:dyDescent="0.3">
      <c r="A15" s="17"/>
      <c r="B15" s="17"/>
      <c r="C15" s="17"/>
      <c r="D15" s="17"/>
      <c r="E15" s="17"/>
      <c r="F15" s="17"/>
      <c r="G15" s="17"/>
      <c r="H15" s="17"/>
      <c r="I15" s="17"/>
      <c r="J15" s="17"/>
      <c r="K15" s="17"/>
      <c r="L15" s="17"/>
    </row>
    <row r="16" spans="1:12" x14ac:dyDescent="0.3">
      <c r="A16" s="17"/>
      <c r="B16" s="17"/>
      <c r="C16" s="17"/>
      <c r="D16" s="17"/>
      <c r="E16" s="17"/>
      <c r="F16" s="17"/>
      <c r="G16" s="17"/>
      <c r="H16" s="17"/>
      <c r="I16" s="17"/>
      <c r="J16" s="17"/>
      <c r="K16" s="17"/>
      <c r="L16" s="17"/>
    </row>
    <row r="24" spans="1:2" x14ac:dyDescent="0.3">
      <c r="A24" s="18"/>
    </row>
    <row r="25" spans="1:2" x14ac:dyDescent="0.3">
      <c r="A25" s="16" t="s">
        <v>2</v>
      </c>
      <c r="B25" s="16">
        <v>2</v>
      </c>
    </row>
  </sheetData>
  <mergeCells count="2">
    <mergeCell ref="A1:L1"/>
    <mergeCell ref="A2:L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CB92F-85CA-4E59-9037-805500B03588}">
  <dimension ref="A1:U55"/>
  <sheetViews>
    <sheetView showGridLines="0" workbookViewId="0">
      <pane xSplit="4" ySplit="6" topLeftCell="M33" activePane="bottomRight" state="frozen"/>
      <selection pane="topRight" activeCell="C1" sqref="C1"/>
      <selection pane="bottomLeft" activeCell="A7" sqref="A7"/>
      <selection pane="bottomRight" activeCell="V33" sqref="V33"/>
    </sheetView>
  </sheetViews>
  <sheetFormatPr defaultRowHeight="14.4" x14ac:dyDescent="0.3"/>
  <cols>
    <col min="1" max="1" width="11.6640625" customWidth="1"/>
    <col min="2" max="2" width="11.109375" customWidth="1"/>
    <col min="3" max="3" width="11.6640625" customWidth="1"/>
    <col min="4" max="4" width="10.88671875" customWidth="1"/>
    <col min="5" max="6" width="14.109375" customWidth="1"/>
    <col min="7" max="7" width="14" customWidth="1"/>
    <col min="8" max="8" width="14.44140625" customWidth="1"/>
    <col min="9" max="9" width="14.5546875" customWidth="1"/>
    <col min="10" max="10" width="14.109375" customWidth="1"/>
    <col min="11" max="13" width="14.33203125" customWidth="1"/>
    <col min="14" max="14" width="15.44140625" customWidth="1"/>
    <col min="15" max="18" width="14.44140625" customWidth="1"/>
    <col min="19" max="19" width="15" customWidth="1"/>
    <col min="20" max="20" width="19.5546875" customWidth="1"/>
    <col min="21" max="21" width="20" customWidth="1"/>
  </cols>
  <sheetData>
    <row r="1" spans="1:21" ht="35.4" customHeight="1" x14ac:dyDescent="0.3">
      <c r="A1" s="64" t="s">
        <v>3</v>
      </c>
      <c r="B1" s="64"/>
      <c r="C1" s="64"/>
      <c r="F1" s="40"/>
    </row>
    <row r="2" spans="1:21" ht="36.6" customHeight="1" x14ac:dyDescent="0.3">
      <c r="A2" s="65" t="s">
        <v>4</v>
      </c>
      <c r="B2" s="65"/>
      <c r="C2" s="65"/>
      <c r="G2" s="2" t="s">
        <v>5</v>
      </c>
      <c r="H2" s="2"/>
      <c r="I2" s="2"/>
      <c r="J2" s="2"/>
      <c r="K2" s="2"/>
      <c r="L2" s="2"/>
    </row>
    <row r="3" spans="1:21" x14ac:dyDescent="0.3">
      <c r="S3" s="15"/>
    </row>
    <row r="4" spans="1:21" s="13" customFormat="1" ht="27.9" customHeight="1" x14ac:dyDescent="0.3">
      <c r="B4" s="33"/>
      <c r="C4" s="62" t="s">
        <v>6</v>
      </c>
      <c r="D4" s="63"/>
      <c r="E4" s="66" t="s">
        <v>7</v>
      </c>
      <c r="F4" s="66"/>
      <c r="G4" s="66"/>
      <c r="H4" s="66"/>
      <c r="I4" s="66"/>
      <c r="J4" s="66"/>
      <c r="K4" s="66"/>
      <c r="L4" s="66"/>
      <c r="M4" s="66"/>
      <c r="N4" s="66"/>
      <c r="O4" s="5" t="s">
        <v>8</v>
      </c>
      <c r="P4" s="5" t="s">
        <v>9</v>
      </c>
      <c r="Q4" s="5" t="s">
        <v>10</v>
      </c>
      <c r="R4" s="5" t="s">
        <v>11</v>
      </c>
      <c r="S4" s="12" t="s">
        <v>12</v>
      </c>
      <c r="T4" s="12" t="s">
        <v>13</v>
      </c>
      <c r="U4" s="41" t="s">
        <v>14</v>
      </c>
    </row>
    <row r="5" spans="1:21" s="14" customFormat="1" ht="30.9" customHeight="1" x14ac:dyDescent="0.3">
      <c r="A5" s="39"/>
      <c r="B5" s="34" t="s">
        <v>15</v>
      </c>
      <c r="C5" s="35" t="s">
        <v>16</v>
      </c>
      <c r="D5" s="35" t="s">
        <v>17</v>
      </c>
      <c r="E5" s="47">
        <v>45113</v>
      </c>
      <c r="F5" s="47">
        <v>45114</v>
      </c>
      <c r="G5" s="47">
        <v>45117</v>
      </c>
      <c r="H5" s="47">
        <v>45118</v>
      </c>
      <c r="I5" s="47">
        <v>45119</v>
      </c>
      <c r="J5" s="47">
        <v>45120</v>
      </c>
      <c r="K5" s="47">
        <v>45121</v>
      </c>
      <c r="L5" s="47">
        <v>45124</v>
      </c>
      <c r="M5" s="47">
        <v>45125</v>
      </c>
      <c r="N5" s="47">
        <v>45126</v>
      </c>
      <c r="O5" s="36">
        <v>45127</v>
      </c>
      <c r="P5" s="37" t="s">
        <v>18</v>
      </c>
      <c r="Q5" s="37" t="s">
        <v>18</v>
      </c>
      <c r="R5" s="37" t="s">
        <v>18</v>
      </c>
      <c r="S5" s="35" t="s">
        <v>18</v>
      </c>
      <c r="T5" s="38" t="s">
        <v>18</v>
      </c>
      <c r="U5" s="38" t="s">
        <v>18</v>
      </c>
    </row>
    <row r="6" spans="1:21" x14ac:dyDescent="0.3">
      <c r="A6" s="24"/>
      <c r="B6" s="29"/>
      <c r="C6" s="25"/>
      <c r="D6" s="1"/>
      <c r="E6" s="67" t="s">
        <v>19</v>
      </c>
      <c r="F6" s="67"/>
      <c r="G6" s="67"/>
      <c r="H6" s="67"/>
      <c r="I6" s="67"/>
      <c r="J6" s="67"/>
      <c r="K6" s="67"/>
      <c r="L6" s="67"/>
      <c r="M6" s="67"/>
      <c r="N6" s="67"/>
      <c r="O6" s="4"/>
      <c r="P6" s="3"/>
      <c r="Q6" s="3"/>
      <c r="R6" s="3"/>
      <c r="S6" s="1"/>
      <c r="T6" s="1" t="s">
        <v>20</v>
      </c>
      <c r="U6" s="1" t="s">
        <v>20</v>
      </c>
    </row>
    <row r="7" spans="1:21" x14ac:dyDescent="0.3">
      <c r="B7" s="30"/>
      <c r="C7" s="26">
        <v>0</v>
      </c>
      <c r="D7" s="6">
        <v>4.1666666666666664E-2</v>
      </c>
      <c r="E7" s="7">
        <v>14.4</v>
      </c>
      <c r="F7" s="7">
        <v>13.6</v>
      </c>
      <c r="G7" s="7">
        <v>12.8</v>
      </c>
      <c r="H7" s="7">
        <v>13.6</v>
      </c>
      <c r="I7" s="7">
        <v>12.8</v>
      </c>
      <c r="J7" s="7">
        <v>13.6</v>
      </c>
      <c r="K7" s="7">
        <v>13.6</v>
      </c>
      <c r="L7" s="7">
        <v>13.6</v>
      </c>
      <c r="M7" s="7">
        <v>14</v>
      </c>
      <c r="N7" s="7">
        <v>13.8</v>
      </c>
      <c r="O7" s="7">
        <v>1</v>
      </c>
      <c r="P7" s="7">
        <f t="shared" ref="P7:P8" si="0">AVERAGE(E7:N7)</f>
        <v>13.579999999999998</v>
      </c>
      <c r="Q7" s="7">
        <f>IF(OR(AVERAGE($P22:$P24)&lt;=0,AVERAGE($O22:$O24)&lt;=0),1,MIN(1.4,MAX(0.6,AVERAGE($O22:$O24)/AVERAGE($P22:$P24))))</f>
        <v>0.79022988505747127</v>
      </c>
      <c r="R7" s="7">
        <f t="shared" ref="R7:R30" si="1">P7*Q7</f>
        <v>10.731321839080458</v>
      </c>
      <c r="S7" s="7">
        <f t="shared" ref="S7:S30" si="2">R7-O7</f>
        <v>9.7313218390804579</v>
      </c>
      <c r="T7" s="20">
        <f>MAX(0,S7)</f>
        <v>9.7313218390804579</v>
      </c>
    </row>
    <row r="8" spans="1:21" x14ac:dyDescent="0.3">
      <c r="B8" s="30"/>
      <c r="C8" s="26">
        <v>4.1666666666666664E-2</v>
      </c>
      <c r="D8" s="6">
        <v>8.3333333333333301E-2</v>
      </c>
      <c r="E8" s="7">
        <v>14.4</v>
      </c>
      <c r="F8" s="7">
        <v>13.6</v>
      </c>
      <c r="G8" s="7">
        <v>12.8</v>
      </c>
      <c r="H8" s="7">
        <v>13.6</v>
      </c>
      <c r="I8" s="7">
        <v>12.8</v>
      </c>
      <c r="J8" s="7">
        <v>13.6</v>
      </c>
      <c r="K8" s="7">
        <v>13.6</v>
      </c>
      <c r="L8" s="7">
        <v>13.6</v>
      </c>
      <c r="M8" s="7">
        <v>14</v>
      </c>
      <c r="N8" s="7">
        <v>13.8</v>
      </c>
      <c r="O8" s="7">
        <v>1</v>
      </c>
      <c r="P8" s="7">
        <f t="shared" si="0"/>
        <v>13.579999999999998</v>
      </c>
      <c r="Q8" s="7">
        <f>IF(OR(AVERAGE($P22:$P24)&lt;=0,AVERAGE($O22:$O24)&lt;=0),1,MIN(1.4,MAX(0.6,AVERAGE($O22:$O24)/AVERAGE($P22:$P24))))</f>
        <v>0.79022988505747127</v>
      </c>
      <c r="R8" s="7">
        <f t="shared" si="1"/>
        <v>10.731321839080458</v>
      </c>
      <c r="S8" s="7">
        <f t="shared" si="2"/>
        <v>9.7313218390804579</v>
      </c>
      <c r="T8" s="20">
        <f t="shared" ref="T8:T30" si="3">MAX(0,S8)</f>
        <v>9.7313218390804579</v>
      </c>
    </row>
    <row r="9" spans="1:21" x14ac:dyDescent="0.3">
      <c r="B9" s="30"/>
      <c r="C9" s="26">
        <v>8.3333333333333301E-2</v>
      </c>
      <c r="D9" s="6">
        <v>0.125</v>
      </c>
      <c r="E9" s="7">
        <v>14.4</v>
      </c>
      <c r="F9" s="7">
        <v>13.6</v>
      </c>
      <c r="G9" s="7">
        <v>12.8</v>
      </c>
      <c r="H9" s="7">
        <v>13.6</v>
      </c>
      <c r="I9" s="7">
        <v>12.8</v>
      </c>
      <c r="J9" s="7">
        <v>13.6</v>
      </c>
      <c r="K9" s="7">
        <v>13.6</v>
      </c>
      <c r="L9" s="7">
        <v>13.6</v>
      </c>
      <c r="M9" s="7">
        <v>14</v>
      </c>
      <c r="N9" s="7">
        <v>13.8</v>
      </c>
      <c r="O9" s="7">
        <v>1</v>
      </c>
      <c r="P9" s="7">
        <f>AVERAGE(E9:N9)</f>
        <v>13.579999999999998</v>
      </c>
      <c r="Q9" s="7">
        <f>IF(OR(AVERAGE($P22:$P24)&lt;=0,AVERAGE($O22:$O24)&lt;=0),1,MIN(1.4,MAX(0.6,AVERAGE($O22:$O24)/AVERAGE($P22:$P24))))</f>
        <v>0.79022988505747127</v>
      </c>
      <c r="R9" s="7">
        <f t="shared" si="1"/>
        <v>10.731321839080458</v>
      </c>
      <c r="S9" s="7">
        <f t="shared" si="2"/>
        <v>9.7313218390804579</v>
      </c>
      <c r="T9" s="20">
        <f t="shared" si="3"/>
        <v>9.7313218390804579</v>
      </c>
    </row>
    <row r="10" spans="1:21" x14ac:dyDescent="0.3">
      <c r="B10" s="30"/>
      <c r="C10" s="26">
        <v>0.125</v>
      </c>
      <c r="D10" s="6">
        <v>0.16666666666666699</v>
      </c>
      <c r="E10" s="7">
        <v>14.4</v>
      </c>
      <c r="F10" s="7">
        <v>13.6</v>
      </c>
      <c r="G10" s="7">
        <v>12.8</v>
      </c>
      <c r="H10" s="7">
        <v>12.8</v>
      </c>
      <c r="I10" s="7">
        <v>12.8</v>
      </c>
      <c r="J10" s="7">
        <v>12.8</v>
      </c>
      <c r="K10" s="7">
        <v>12.8</v>
      </c>
      <c r="L10" s="7">
        <v>13.6</v>
      </c>
      <c r="M10" s="7">
        <v>15.2</v>
      </c>
      <c r="N10" s="7">
        <v>14.4</v>
      </c>
      <c r="O10" s="7">
        <v>1</v>
      </c>
      <c r="P10" s="7">
        <f>AVERAGE(E10:N10)</f>
        <v>13.52</v>
      </c>
      <c r="Q10" s="7">
        <f>IF(OR(AVERAGE($P22:$P24)&lt;=0,AVERAGE($O22:$O24)&lt;=0),1,MIN(1.4,MAX(0.6,AVERAGE($O22:$O24)/AVERAGE($P22:$P24))))</f>
        <v>0.79022988505747127</v>
      </c>
      <c r="R10" s="7">
        <f t="shared" si="1"/>
        <v>10.683908045977011</v>
      </c>
      <c r="S10" s="7">
        <f t="shared" si="2"/>
        <v>9.6839080459770113</v>
      </c>
      <c r="T10" s="20">
        <f t="shared" si="3"/>
        <v>9.6839080459770113</v>
      </c>
    </row>
    <row r="11" spans="1:21" x14ac:dyDescent="0.3">
      <c r="B11" s="30"/>
      <c r="C11" s="26">
        <v>0.16666666666666699</v>
      </c>
      <c r="D11" s="6">
        <v>0.20833333333333301</v>
      </c>
      <c r="E11" s="7">
        <v>12</v>
      </c>
      <c r="F11" s="7">
        <v>13.6</v>
      </c>
      <c r="G11" s="7">
        <v>12.8</v>
      </c>
      <c r="H11" s="7">
        <v>12.8</v>
      </c>
      <c r="I11" s="7">
        <v>12</v>
      </c>
      <c r="J11" s="7">
        <v>12.8</v>
      </c>
      <c r="K11" s="7">
        <v>12</v>
      </c>
      <c r="L11" s="7">
        <v>12.8</v>
      </c>
      <c r="M11" s="7">
        <v>12.8</v>
      </c>
      <c r="N11" s="7">
        <v>13.6</v>
      </c>
      <c r="O11" s="7">
        <v>1</v>
      </c>
      <c r="P11" s="7">
        <f>AVERAGE(E11:N11)</f>
        <v>12.719999999999999</v>
      </c>
      <c r="Q11" s="7">
        <f>IF(OR(AVERAGE($P22:$P24)&lt;=0,AVERAGE($O22:$O24)&lt;=0),1,MIN(1.4,MAX(0.6,AVERAGE($O22:$O24)/AVERAGE($P22:$P24))))</f>
        <v>0.79022988505747127</v>
      </c>
      <c r="R11" s="7">
        <f t="shared" si="1"/>
        <v>10.051724137931034</v>
      </c>
      <c r="S11" s="7">
        <f t="shared" si="2"/>
        <v>9.0517241379310338</v>
      </c>
      <c r="T11" s="20">
        <f t="shared" si="3"/>
        <v>9.0517241379310338</v>
      </c>
    </row>
    <row r="12" spans="1:21" x14ac:dyDescent="0.3">
      <c r="B12" s="30"/>
      <c r="C12" s="26">
        <v>0.20833333333333301</v>
      </c>
      <c r="D12" s="6">
        <v>0.25</v>
      </c>
      <c r="E12" s="7">
        <v>15.2</v>
      </c>
      <c r="F12" s="7">
        <v>14.4</v>
      </c>
      <c r="G12" s="7">
        <v>12.8</v>
      </c>
      <c r="H12" s="7">
        <v>13.6</v>
      </c>
      <c r="I12" s="7">
        <v>12.8</v>
      </c>
      <c r="J12" s="7">
        <v>12.8</v>
      </c>
      <c r="K12" s="7">
        <v>12</v>
      </c>
      <c r="L12" s="7">
        <v>13.6</v>
      </c>
      <c r="M12" s="7">
        <v>12.8</v>
      </c>
      <c r="N12" s="7">
        <v>12.8</v>
      </c>
      <c r="O12" s="7">
        <v>1</v>
      </c>
      <c r="P12" s="7">
        <f>AVERAGE(E12:N12)</f>
        <v>13.280000000000001</v>
      </c>
      <c r="Q12" s="7">
        <f>IF(OR(AVERAGE($P22:$P24)&lt;=0,AVERAGE($O22:$O24)&lt;=0),1,MIN(1.4,MAX(0.6,AVERAGE($O22:$O24)/AVERAGE($P22:$P24))))</f>
        <v>0.79022988505747127</v>
      </c>
      <c r="R12" s="7">
        <f t="shared" si="1"/>
        <v>10.494252873563219</v>
      </c>
      <c r="S12" s="7">
        <f t="shared" si="2"/>
        <v>9.4942528735632195</v>
      </c>
      <c r="T12" s="20">
        <f t="shared" si="3"/>
        <v>9.4942528735632195</v>
      </c>
    </row>
    <row r="13" spans="1:21" x14ac:dyDescent="0.3">
      <c r="B13" s="30"/>
      <c r="C13" s="26">
        <v>0.25</v>
      </c>
      <c r="D13" s="6">
        <v>0.29166666666666702</v>
      </c>
      <c r="E13" s="7">
        <v>13.6</v>
      </c>
      <c r="F13" s="7">
        <v>13.6</v>
      </c>
      <c r="G13" s="7">
        <v>12.8</v>
      </c>
      <c r="H13" s="7">
        <v>12</v>
      </c>
      <c r="I13" s="7">
        <v>12.8</v>
      </c>
      <c r="J13" s="7">
        <v>12.8</v>
      </c>
      <c r="K13" s="7">
        <v>12.8</v>
      </c>
      <c r="L13" s="7">
        <v>15.2</v>
      </c>
      <c r="M13" s="7">
        <v>14.4</v>
      </c>
      <c r="N13" s="7">
        <v>12.8</v>
      </c>
      <c r="O13" s="7">
        <v>1</v>
      </c>
      <c r="P13" s="7">
        <f>AVERAGE(E13:N13)</f>
        <v>13.280000000000001</v>
      </c>
      <c r="Q13" s="7">
        <f>IF(OR(AVERAGE($P22:$P24)&lt;=0,AVERAGE($O22:$O24)&lt;=0),1,MIN(1.4,MAX(0.6,AVERAGE($O22:$O24)/AVERAGE($P22:$P24))))</f>
        <v>0.79022988505747127</v>
      </c>
      <c r="R13" s="7">
        <f t="shared" si="1"/>
        <v>10.494252873563219</v>
      </c>
      <c r="S13" s="7">
        <f t="shared" si="2"/>
        <v>9.4942528735632195</v>
      </c>
      <c r="T13" s="20">
        <f t="shared" si="3"/>
        <v>9.4942528735632195</v>
      </c>
    </row>
    <row r="14" spans="1:21" x14ac:dyDescent="0.3">
      <c r="B14" s="30"/>
      <c r="C14" s="26">
        <v>0.29166666666666702</v>
      </c>
      <c r="D14" s="6">
        <v>0.33333333333333298</v>
      </c>
      <c r="E14" s="7">
        <v>12</v>
      </c>
      <c r="F14" s="7">
        <v>12.8</v>
      </c>
      <c r="G14" s="7">
        <v>12.8</v>
      </c>
      <c r="H14" s="7">
        <v>10.4</v>
      </c>
      <c r="I14" s="7">
        <v>12.8</v>
      </c>
      <c r="J14" s="7">
        <v>12.8</v>
      </c>
      <c r="K14" s="7">
        <v>13.6</v>
      </c>
      <c r="L14" s="7">
        <v>16.8</v>
      </c>
      <c r="M14" s="7">
        <v>16</v>
      </c>
      <c r="N14" s="7">
        <v>12.8</v>
      </c>
      <c r="O14" s="7">
        <v>2</v>
      </c>
      <c r="P14" s="7">
        <f t="shared" ref="P14:P30" si="4">AVERAGE(E14:N14)</f>
        <v>13.279999999999998</v>
      </c>
      <c r="Q14" s="7">
        <f>IF(OR(AVERAGE($P22:$P24)&lt;=0,AVERAGE($O22:$O24)&lt;=0),1,MIN(1.4,MAX(0.6,AVERAGE($O22:$O24)/AVERAGE($P22:$P24))))</f>
        <v>0.79022988505747127</v>
      </c>
      <c r="R14" s="7">
        <f t="shared" si="1"/>
        <v>10.494252873563216</v>
      </c>
      <c r="S14" s="7">
        <f t="shared" si="2"/>
        <v>8.4942528735632159</v>
      </c>
      <c r="T14" s="20">
        <f t="shared" si="3"/>
        <v>8.4942528735632159</v>
      </c>
    </row>
    <row r="15" spans="1:21" x14ac:dyDescent="0.3">
      <c r="B15" s="30"/>
      <c r="C15" s="26">
        <v>0.33333333333333298</v>
      </c>
      <c r="D15" s="6">
        <v>0.375</v>
      </c>
      <c r="E15" s="7">
        <v>10.4</v>
      </c>
      <c r="F15" s="7">
        <v>12</v>
      </c>
      <c r="G15" s="7">
        <v>12.8</v>
      </c>
      <c r="H15" s="7">
        <v>8.8000000000000007</v>
      </c>
      <c r="I15" s="7">
        <v>12.8</v>
      </c>
      <c r="J15" s="7">
        <v>12.8</v>
      </c>
      <c r="K15" s="7">
        <v>14.4</v>
      </c>
      <c r="L15" s="7">
        <v>18.399999999999999</v>
      </c>
      <c r="M15" s="7">
        <v>17.600000000000001</v>
      </c>
      <c r="N15" s="7">
        <v>12.8</v>
      </c>
      <c r="O15" s="7">
        <v>3</v>
      </c>
      <c r="P15" s="7">
        <f t="shared" si="4"/>
        <v>13.280000000000001</v>
      </c>
      <c r="Q15" s="7">
        <f>IF(OR(AVERAGE($P22:$P24)&lt;=0,AVERAGE($O22:$O24)&lt;=0),1,MIN(1.4,MAX(0.6,AVERAGE($O22:$O24)/AVERAGE($P22:$P24))))</f>
        <v>0.79022988505747127</v>
      </c>
      <c r="R15" s="7">
        <f t="shared" si="1"/>
        <v>10.494252873563219</v>
      </c>
      <c r="S15" s="7">
        <f t="shared" si="2"/>
        <v>7.4942528735632195</v>
      </c>
      <c r="T15" s="20">
        <f t="shared" si="3"/>
        <v>7.4942528735632195</v>
      </c>
    </row>
    <row r="16" spans="1:21" x14ac:dyDescent="0.3">
      <c r="B16" s="30"/>
      <c r="C16" s="26">
        <v>0.375</v>
      </c>
      <c r="D16" s="6">
        <v>0.41666666666666702</v>
      </c>
      <c r="E16" s="7">
        <v>8.8000000000000007</v>
      </c>
      <c r="F16" s="7">
        <v>11.2</v>
      </c>
      <c r="G16" s="7">
        <v>12.8</v>
      </c>
      <c r="H16" s="7">
        <v>7.2</v>
      </c>
      <c r="I16" s="7">
        <v>12.8</v>
      </c>
      <c r="J16" s="7">
        <v>12.8</v>
      </c>
      <c r="K16" s="7">
        <v>15.2</v>
      </c>
      <c r="L16" s="7">
        <v>20</v>
      </c>
      <c r="M16" s="7">
        <v>19.2</v>
      </c>
      <c r="N16" s="7">
        <v>12.8</v>
      </c>
      <c r="O16" s="7">
        <v>4</v>
      </c>
      <c r="P16" s="7">
        <f t="shared" si="4"/>
        <v>13.280000000000001</v>
      </c>
      <c r="Q16" s="7">
        <f>IF(OR(AVERAGE($P22:$P24)&lt;=0,AVERAGE($O22:$O24)&lt;=0),1,MIN(1.4,MAX(0.6,AVERAGE($O22:$O24)/AVERAGE($P22:$P24))))</f>
        <v>0.79022988505747127</v>
      </c>
      <c r="R16" s="7">
        <f t="shared" si="1"/>
        <v>10.494252873563219</v>
      </c>
      <c r="S16" s="7">
        <f t="shared" si="2"/>
        <v>6.4942528735632195</v>
      </c>
      <c r="T16" s="20">
        <f t="shared" si="3"/>
        <v>6.4942528735632195</v>
      </c>
    </row>
    <row r="17" spans="1:21" x14ac:dyDescent="0.3">
      <c r="B17" s="30"/>
      <c r="C17" s="26">
        <v>0.41666666666666702</v>
      </c>
      <c r="D17" s="6">
        <v>0.45833333333333298</v>
      </c>
      <c r="E17" s="7">
        <v>7.2</v>
      </c>
      <c r="F17" s="7">
        <v>10.4</v>
      </c>
      <c r="G17" s="7">
        <v>12.8</v>
      </c>
      <c r="H17" s="7">
        <v>5.6</v>
      </c>
      <c r="I17" s="7">
        <v>12.8</v>
      </c>
      <c r="J17" s="7">
        <v>12.8</v>
      </c>
      <c r="K17" s="7">
        <v>16</v>
      </c>
      <c r="L17" s="7">
        <v>21.6</v>
      </c>
      <c r="M17" s="7">
        <v>20.8</v>
      </c>
      <c r="N17" s="7">
        <v>12.8</v>
      </c>
      <c r="O17" s="7">
        <v>5</v>
      </c>
      <c r="P17" s="7">
        <f t="shared" si="4"/>
        <v>13.279999999999998</v>
      </c>
      <c r="Q17" s="7">
        <f>IF(OR(AVERAGE($P22:$P24)&lt;=0,AVERAGE($O22:$O24)&lt;=0),1,MIN(1.4,MAX(0.6,AVERAGE($O22:$O24)/AVERAGE($P22:$P24))))</f>
        <v>0.79022988505747127</v>
      </c>
      <c r="R17" s="7">
        <f t="shared" si="1"/>
        <v>10.494252873563216</v>
      </c>
      <c r="S17" s="7">
        <f t="shared" si="2"/>
        <v>5.4942528735632159</v>
      </c>
      <c r="T17" s="20">
        <f t="shared" si="3"/>
        <v>5.4942528735632159</v>
      </c>
    </row>
    <row r="18" spans="1:21" x14ac:dyDescent="0.3">
      <c r="B18" s="30"/>
      <c r="C18" s="26">
        <v>0.45833333333333298</v>
      </c>
      <c r="D18" s="6">
        <v>0.5</v>
      </c>
      <c r="E18" s="7">
        <v>5.6</v>
      </c>
      <c r="F18" s="7">
        <v>9.6</v>
      </c>
      <c r="G18" s="7">
        <v>12.8</v>
      </c>
      <c r="H18" s="7">
        <v>4</v>
      </c>
      <c r="I18" s="7">
        <v>12.8</v>
      </c>
      <c r="J18" s="7">
        <v>12.8</v>
      </c>
      <c r="K18" s="7">
        <v>16.8</v>
      </c>
      <c r="L18" s="7">
        <v>23.2</v>
      </c>
      <c r="M18" s="7">
        <v>22.4</v>
      </c>
      <c r="N18" s="7">
        <v>12.8</v>
      </c>
      <c r="O18" s="7">
        <v>6</v>
      </c>
      <c r="P18" s="7">
        <f t="shared" si="4"/>
        <v>13.280000000000001</v>
      </c>
      <c r="Q18" s="7">
        <f>IF(OR(AVERAGE($P22:$P24)&lt;=0,AVERAGE($O22:$O24)&lt;=0),1,MIN(1.4,MAX(0.6,AVERAGE($O22:$O24)/AVERAGE($P22:$P24))))</f>
        <v>0.79022988505747127</v>
      </c>
      <c r="R18" s="7">
        <f t="shared" si="1"/>
        <v>10.494252873563219</v>
      </c>
      <c r="S18" s="7">
        <f t="shared" si="2"/>
        <v>4.4942528735632195</v>
      </c>
      <c r="T18" s="20">
        <f t="shared" si="3"/>
        <v>4.4942528735632195</v>
      </c>
    </row>
    <row r="19" spans="1:21" x14ac:dyDescent="0.3">
      <c r="B19" s="30"/>
      <c r="C19" s="26">
        <v>0.5</v>
      </c>
      <c r="D19" s="6">
        <v>0.54166666666666696</v>
      </c>
      <c r="E19" s="7">
        <v>4</v>
      </c>
      <c r="F19" s="7">
        <v>8.8000000000000007</v>
      </c>
      <c r="G19" s="7">
        <v>12.8</v>
      </c>
      <c r="H19" s="7">
        <v>2.4</v>
      </c>
      <c r="I19" s="7">
        <v>12.8</v>
      </c>
      <c r="J19" s="7">
        <v>12.8</v>
      </c>
      <c r="K19" s="7">
        <v>17.600000000000001</v>
      </c>
      <c r="L19" s="7">
        <v>24.8</v>
      </c>
      <c r="M19" s="7">
        <v>24</v>
      </c>
      <c r="N19" s="7">
        <v>12.8</v>
      </c>
      <c r="O19" s="7">
        <v>7</v>
      </c>
      <c r="P19" s="7">
        <f t="shared" si="4"/>
        <v>13.279999999999998</v>
      </c>
      <c r="Q19" s="7">
        <f>IF(OR(AVERAGE($P22:$P24)&lt;=0,AVERAGE($O22:$O24)&lt;=0),1,MIN(1.4,MAX(0.6,AVERAGE($O22:$O24)/AVERAGE($P22:$P24))))</f>
        <v>0.79022988505747127</v>
      </c>
      <c r="R19" s="7">
        <f t="shared" si="1"/>
        <v>10.494252873563216</v>
      </c>
      <c r="S19" s="7">
        <f t="shared" si="2"/>
        <v>3.4942528735632159</v>
      </c>
      <c r="T19" s="20">
        <f t="shared" si="3"/>
        <v>3.4942528735632159</v>
      </c>
    </row>
    <row r="20" spans="1:21" x14ac:dyDescent="0.3">
      <c r="B20" s="30"/>
      <c r="C20" s="26">
        <v>0.54166666666666696</v>
      </c>
      <c r="D20" s="6">
        <v>0.58333333333333304</v>
      </c>
      <c r="E20" s="7">
        <v>2.4</v>
      </c>
      <c r="F20" s="7">
        <v>7.9999999999999902</v>
      </c>
      <c r="G20" s="7">
        <v>12.8</v>
      </c>
      <c r="H20" s="7">
        <v>0.79999999999999905</v>
      </c>
      <c r="I20" s="7">
        <v>12.8</v>
      </c>
      <c r="J20" s="7">
        <v>12.8</v>
      </c>
      <c r="K20" s="7">
        <v>18.399999999999999</v>
      </c>
      <c r="L20" s="7">
        <v>26.4</v>
      </c>
      <c r="M20" s="7">
        <v>25.6</v>
      </c>
      <c r="N20" s="7">
        <v>12.8</v>
      </c>
      <c r="O20" s="7">
        <v>8</v>
      </c>
      <c r="P20" s="7">
        <f t="shared" si="4"/>
        <v>13.280000000000001</v>
      </c>
      <c r="Q20" s="7">
        <f>IF(OR(AVERAGE($P22:$P24)&lt;=0,AVERAGE($O22:$O24)&lt;=0),1,MIN(1.4,MAX(0.6,AVERAGE($O22:$O24)/AVERAGE($P22:$P24))))</f>
        <v>0.79022988505747127</v>
      </c>
      <c r="R20" s="7">
        <f t="shared" si="1"/>
        <v>10.494252873563219</v>
      </c>
      <c r="S20" s="7">
        <f t="shared" si="2"/>
        <v>2.4942528735632195</v>
      </c>
      <c r="T20" s="20">
        <f t="shared" si="3"/>
        <v>2.4942528735632195</v>
      </c>
    </row>
    <row r="21" spans="1:21" x14ac:dyDescent="0.3">
      <c r="B21" s="30"/>
      <c r="C21" s="26">
        <v>0.58333333333333304</v>
      </c>
      <c r="D21" s="6">
        <v>0.625</v>
      </c>
      <c r="E21" s="7">
        <v>0</v>
      </c>
      <c r="F21" s="7">
        <v>7.1999999999999904</v>
      </c>
      <c r="G21" s="7">
        <v>12.8</v>
      </c>
      <c r="H21" s="7">
        <v>0</v>
      </c>
      <c r="I21" s="7">
        <v>12.8</v>
      </c>
      <c r="J21" s="7">
        <v>12.8</v>
      </c>
      <c r="K21" s="7">
        <v>19.2</v>
      </c>
      <c r="L21" s="7">
        <v>28</v>
      </c>
      <c r="M21" s="7">
        <v>27.2</v>
      </c>
      <c r="N21" s="7">
        <v>12.8</v>
      </c>
      <c r="O21" s="7">
        <v>9</v>
      </c>
      <c r="P21" s="7">
        <f t="shared" si="4"/>
        <v>13.280000000000001</v>
      </c>
      <c r="Q21" s="7">
        <f>IF(OR(AVERAGE($P22:$P24)&lt;=0,AVERAGE($O22:$O24)&lt;=0),1,MIN(1.4,MAX(0.6,AVERAGE($O22:$O24)/AVERAGE($P22:$P24))))</f>
        <v>0.79022988505747127</v>
      </c>
      <c r="R21" s="7">
        <f t="shared" si="1"/>
        <v>10.494252873563219</v>
      </c>
      <c r="S21" s="7">
        <f t="shared" si="2"/>
        <v>1.4942528735632195</v>
      </c>
      <c r="T21" s="20">
        <f t="shared" si="3"/>
        <v>1.4942528735632195</v>
      </c>
    </row>
    <row r="22" spans="1:21" x14ac:dyDescent="0.3">
      <c r="A22" s="68" t="s">
        <v>21</v>
      </c>
      <c r="B22" s="31"/>
      <c r="C22" s="27">
        <v>0.625</v>
      </c>
      <c r="D22" s="8">
        <v>0.66666666666666696</v>
      </c>
      <c r="E22" s="9">
        <v>0</v>
      </c>
      <c r="F22" s="9">
        <v>6.3999999999999897</v>
      </c>
      <c r="G22" s="9">
        <v>12.8</v>
      </c>
      <c r="H22" s="9">
        <v>0</v>
      </c>
      <c r="I22" s="9">
        <v>12.8</v>
      </c>
      <c r="J22" s="9">
        <v>12.8</v>
      </c>
      <c r="K22" s="9">
        <v>20</v>
      </c>
      <c r="L22" s="9">
        <v>29.6</v>
      </c>
      <c r="M22" s="9">
        <v>28.8</v>
      </c>
      <c r="N22" s="9">
        <v>12.8</v>
      </c>
      <c r="O22" s="9">
        <v>10</v>
      </c>
      <c r="P22" s="9">
        <f t="shared" si="4"/>
        <v>13.599999999999998</v>
      </c>
      <c r="Q22" s="9">
        <f>IF(OR(AVERAGE($P22:$P24)&lt;=0,AVERAGE($O22:$O24)&lt;=0),1,MIN(1.4,MAX(0.6,AVERAGE($O22:$O24)/AVERAGE($P22:$P24))))</f>
        <v>0.79022988505747127</v>
      </c>
      <c r="R22" s="9">
        <f t="shared" si="1"/>
        <v>10.747126436781608</v>
      </c>
      <c r="S22" s="9">
        <f t="shared" si="2"/>
        <v>0.74712643678160795</v>
      </c>
      <c r="T22" s="21">
        <f t="shared" si="3"/>
        <v>0.74712643678160795</v>
      </c>
    </row>
    <row r="23" spans="1:21" x14ac:dyDescent="0.3">
      <c r="A23" s="68"/>
      <c r="B23" s="31"/>
      <c r="C23" s="27">
        <v>0.66666666666666696</v>
      </c>
      <c r="D23" s="8">
        <v>0.70833333333333304</v>
      </c>
      <c r="E23" s="9">
        <v>0</v>
      </c>
      <c r="F23" s="9">
        <v>5.5999999999999899</v>
      </c>
      <c r="G23" s="9">
        <v>12.8</v>
      </c>
      <c r="H23" s="9">
        <v>0</v>
      </c>
      <c r="I23" s="9">
        <v>12.8</v>
      </c>
      <c r="J23" s="9">
        <v>12.8</v>
      </c>
      <c r="K23" s="9">
        <v>20.8</v>
      </c>
      <c r="L23" s="9">
        <v>31.2</v>
      </c>
      <c r="M23" s="9">
        <v>30.4</v>
      </c>
      <c r="N23" s="9">
        <v>12.8</v>
      </c>
      <c r="O23" s="9">
        <v>11</v>
      </c>
      <c r="P23" s="9">
        <f t="shared" si="4"/>
        <v>13.920000000000002</v>
      </c>
      <c r="Q23" s="9">
        <f>IF(OR(AVERAGE($P22:$P24)&lt;=0,AVERAGE($O22:$O24)&lt;=0),1,MIN(1.4,MAX(0.6,AVERAGE($O22:$O24)/AVERAGE($P22:$P24))))</f>
        <v>0.79022988505747127</v>
      </c>
      <c r="R23" s="9">
        <f t="shared" si="1"/>
        <v>11.000000000000002</v>
      </c>
      <c r="S23" s="9">
        <f t="shared" si="2"/>
        <v>0</v>
      </c>
      <c r="T23" s="21">
        <f t="shared" si="3"/>
        <v>0</v>
      </c>
    </row>
    <row r="24" spans="1:21" x14ac:dyDescent="0.3">
      <c r="A24" s="68"/>
      <c r="B24" s="31"/>
      <c r="C24" s="27">
        <v>0.70833333333333304</v>
      </c>
      <c r="D24" s="8">
        <v>0.75</v>
      </c>
      <c r="E24" s="9">
        <v>0</v>
      </c>
      <c r="F24" s="9">
        <v>4.7999999999999901</v>
      </c>
      <c r="G24" s="9">
        <v>12.8</v>
      </c>
      <c r="H24" s="9">
        <v>0</v>
      </c>
      <c r="I24" s="9">
        <v>12.8</v>
      </c>
      <c r="J24" s="9">
        <v>12.8</v>
      </c>
      <c r="K24" s="9">
        <v>21.6</v>
      </c>
      <c r="L24" s="9">
        <v>32.799999999999997</v>
      </c>
      <c r="M24" s="9">
        <v>32</v>
      </c>
      <c r="N24" s="9">
        <v>12.8</v>
      </c>
      <c r="O24" s="9">
        <v>12</v>
      </c>
      <c r="P24" s="9">
        <f t="shared" si="4"/>
        <v>14.239999999999998</v>
      </c>
      <c r="Q24" s="9">
        <f>IF(OR(AVERAGE($P22:$P24)&lt;=0,AVERAGE($O22:$O24)&lt;=0),1,MIN(1.4,MAX(0.6,AVERAGE($O22:$O24)/AVERAGE($P22:$P24))))</f>
        <v>0.79022988505747127</v>
      </c>
      <c r="R24" s="9">
        <f t="shared" si="1"/>
        <v>11.25287356321839</v>
      </c>
      <c r="S24" s="9">
        <f t="shared" si="2"/>
        <v>-0.74712643678160973</v>
      </c>
      <c r="T24" s="21">
        <f t="shared" si="3"/>
        <v>0</v>
      </c>
    </row>
    <row r="25" spans="1:21" x14ac:dyDescent="0.3">
      <c r="B25" s="30"/>
      <c r="C25" s="26">
        <v>0.75</v>
      </c>
      <c r="D25" s="6">
        <v>0.79166666666666696</v>
      </c>
      <c r="E25" s="7">
        <v>0</v>
      </c>
      <c r="F25" s="7">
        <v>4</v>
      </c>
      <c r="G25" s="7">
        <v>12.8</v>
      </c>
      <c r="H25" s="7">
        <v>0</v>
      </c>
      <c r="I25" s="7">
        <v>12.8</v>
      </c>
      <c r="J25" s="7">
        <v>12.8</v>
      </c>
      <c r="K25" s="7">
        <v>22.4</v>
      </c>
      <c r="L25" s="7">
        <v>34.4</v>
      </c>
      <c r="M25" s="7">
        <v>33.6</v>
      </c>
      <c r="N25" s="7">
        <v>12.8</v>
      </c>
      <c r="O25" s="7">
        <v>13</v>
      </c>
      <c r="P25" s="7">
        <f t="shared" si="4"/>
        <v>14.560000000000002</v>
      </c>
      <c r="Q25" s="7">
        <f>IF(OR(AVERAGE($P22:$P24)&lt;=0,AVERAGE($O22:$O24)&lt;=0),1,MIN(1.4,MAX(0.6,AVERAGE($O22:$O24)/AVERAGE($P22:$P24))))</f>
        <v>0.79022988505747127</v>
      </c>
      <c r="R25" s="7">
        <f t="shared" si="1"/>
        <v>11.505747126436784</v>
      </c>
      <c r="S25" s="7">
        <f t="shared" si="2"/>
        <v>-1.4942528735632159</v>
      </c>
      <c r="T25" s="20">
        <f t="shared" si="3"/>
        <v>0</v>
      </c>
    </row>
    <row r="26" spans="1:21" x14ac:dyDescent="0.3">
      <c r="A26" s="69" t="s">
        <v>22</v>
      </c>
      <c r="B26" s="32"/>
      <c r="C26" s="28">
        <v>0.79166666666666696</v>
      </c>
      <c r="D26" s="10">
        <v>0.83333333333333304</v>
      </c>
      <c r="E26" s="11">
        <v>0</v>
      </c>
      <c r="F26" s="11">
        <v>3.2</v>
      </c>
      <c r="G26" s="11">
        <v>12.8</v>
      </c>
      <c r="H26" s="11">
        <v>0</v>
      </c>
      <c r="I26" s="11">
        <v>12.8</v>
      </c>
      <c r="J26" s="11">
        <v>12.8</v>
      </c>
      <c r="K26" s="11">
        <v>23.2</v>
      </c>
      <c r="L26" s="11">
        <v>36</v>
      </c>
      <c r="M26" s="11">
        <v>35.200000000000003</v>
      </c>
      <c r="N26" s="11">
        <v>12.8</v>
      </c>
      <c r="O26" s="11">
        <v>10</v>
      </c>
      <c r="P26" s="11">
        <f t="shared" si="4"/>
        <v>14.88</v>
      </c>
      <c r="Q26" s="11">
        <f>IF(OR(AVERAGE($P22:$P24)&lt;=0,AVERAGE($O22:$O24)&lt;=0),1,MIN(1.4,MAX(0.6,AVERAGE($O22:$O24)/AVERAGE($P22:$P24))))</f>
        <v>0.79022988505747127</v>
      </c>
      <c r="R26" s="11">
        <f t="shared" si="1"/>
        <v>11.758620689655173</v>
      </c>
      <c r="S26" s="11">
        <f t="shared" si="2"/>
        <v>1.7586206896551726</v>
      </c>
      <c r="T26" s="22">
        <f t="shared" si="3"/>
        <v>1.7586206896551726</v>
      </c>
    </row>
    <row r="27" spans="1:21" x14ac:dyDescent="0.3">
      <c r="A27" s="69"/>
      <c r="B27" s="32"/>
      <c r="C27" s="28">
        <v>0.83333333333333304</v>
      </c>
      <c r="D27" s="10">
        <v>0.875</v>
      </c>
      <c r="E27" s="11">
        <v>0</v>
      </c>
      <c r="F27" s="11">
        <v>2.4</v>
      </c>
      <c r="G27" s="11">
        <v>12.8</v>
      </c>
      <c r="H27" s="11">
        <v>0</v>
      </c>
      <c r="I27" s="11">
        <v>12.8</v>
      </c>
      <c r="J27" s="11">
        <v>12.8</v>
      </c>
      <c r="K27" s="11">
        <v>24</v>
      </c>
      <c r="L27" s="11">
        <v>37.6</v>
      </c>
      <c r="M27" s="11">
        <v>36.799999999999997</v>
      </c>
      <c r="N27" s="11">
        <v>12.8</v>
      </c>
      <c r="O27" s="11">
        <v>10</v>
      </c>
      <c r="P27" s="11">
        <f t="shared" si="4"/>
        <v>15.2</v>
      </c>
      <c r="Q27" s="11">
        <f>IF(OR(AVERAGE($P22:$P24)&lt;=0,AVERAGE($O22:$O24)&lt;=0),1,MIN(1.4,MAX(0.6,AVERAGE($O22:$O24)/AVERAGE($P22:$P24))))</f>
        <v>0.79022988505747127</v>
      </c>
      <c r="R27" s="11">
        <f t="shared" si="1"/>
        <v>12.011494252873563</v>
      </c>
      <c r="S27" s="11">
        <f t="shared" si="2"/>
        <v>2.0114942528735629</v>
      </c>
      <c r="T27" s="22">
        <f t="shared" si="3"/>
        <v>2.0114942528735629</v>
      </c>
    </row>
    <row r="28" spans="1:21" x14ac:dyDescent="0.3">
      <c r="A28" s="69"/>
      <c r="B28" s="32"/>
      <c r="C28" s="28">
        <v>0.875</v>
      </c>
      <c r="D28" s="10">
        <v>0.91666666666666696</v>
      </c>
      <c r="E28" s="11">
        <v>0</v>
      </c>
      <c r="F28" s="11">
        <v>1.6</v>
      </c>
      <c r="G28" s="11">
        <v>12.8</v>
      </c>
      <c r="H28" s="11">
        <v>0</v>
      </c>
      <c r="I28" s="11">
        <v>12.8</v>
      </c>
      <c r="J28" s="11">
        <v>12.8</v>
      </c>
      <c r="K28" s="11">
        <v>24.8</v>
      </c>
      <c r="L28" s="11">
        <v>39.200000000000003</v>
      </c>
      <c r="M28" s="11">
        <v>38.4</v>
      </c>
      <c r="N28" s="11">
        <v>12.8</v>
      </c>
      <c r="O28" s="11">
        <v>10</v>
      </c>
      <c r="P28" s="11">
        <f t="shared" si="4"/>
        <v>15.520000000000001</v>
      </c>
      <c r="Q28" s="11">
        <f>IF(OR(AVERAGE($P22:$P24)&lt;=0,AVERAGE($O22:$O24)&lt;=0),1,MIN(1.4,MAX(0.6,AVERAGE($O22:$O24)/AVERAGE($P22:$P24))))</f>
        <v>0.79022988505747127</v>
      </c>
      <c r="R28" s="11">
        <f t="shared" si="1"/>
        <v>12.264367816091955</v>
      </c>
      <c r="S28" s="11">
        <f t="shared" si="2"/>
        <v>2.2643678160919549</v>
      </c>
      <c r="T28" s="50">
        <f t="shared" si="3"/>
        <v>2.2643678160919549</v>
      </c>
      <c r="U28" s="52">
        <f>SUM(T26:T28)</f>
        <v>6.0344827586206904</v>
      </c>
    </row>
    <row r="29" spans="1:21" x14ac:dyDescent="0.3">
      <c r="A29" s="58"/>
      <c r="B29" s="53"/>
      <c r="C29" s="54">
        <v>0.91666666666666696</v>
      </c>
      <c r="D29" s="55">
        <v>0.95833333333333304</v>
      </c>
      <c r="E29" s="56">
        <v>0</v>
      </c>
      <c r="F29" s="56">
        <v>0.80000000000000104</v>
      </c>
      <c r="G29" s="56">
        <v>12.8</v>
      </c>
      <c r="H29" s="56">
        <v>0</v>
      </c>
      <c r="I29" s="56">
        <v>12.8</v>
      </c>
      <c r="J29" s="56">
        <v>12.8</v>
      </c>
      <c r="K29" s="56">
        <v>25.6</v>
      </c>
      <c r="L29" s="56">
        <v>40.799999999999997</v>
      </c>
      <c r="M29" s="56">
        <v>40</v>
      </c>
      <c r="N29" s="56">
        <v>12.8</v>
      </c>
      <c r="O29" s="56">
        <v>17</v>
      </c>
      <c r="P29" s="56">
        <f t="shared" si="4"/>
        <v>15.840000000000003</v>
      </c>
      <c r="Q29" s="56">
        <f>IF(OR(AVERAGE($P22:$P24)&lt;=0,AVERAGE($O22:$O24)&lt;=0),1,MIN(1.4,MAX(0.6,AVERAGE($O22:$O24)/AVERAGE($P22:$P24))))</f>
        <v>0.79022988505747127</v>
      </c>
      <c r="R29" s="56">
        <f t="shared" si="1"/>
        <v>12.517241379310347</v>
      </c>
      <c r="S29" s="57">
        <f t="shared" si="2"/>
        <v>-4.482758620689653</v>
      </c>
      <c r="T29" s="59">
        <f t="shared" si="3"/>
        <v>0</v>
      </c>
      <c r="U29" s="49"/>
    </row>
    <row r="30" spans="1:21" ht="15" customHeight="1" x14ac:dyDescent="0.3">
      <c r="B30" s="30"/>
      <c r="C30" s="26">
        <v>0.95833333333333304</v>
      </c>
      <c r="D30" s="6">
        <v>1</v>
      </c>
      <c r="E30" s="7">
        <v>0</v>
      </c>
      <c r="F30" s="7">
        <v>0</v>
      </c>
      <c r="G30" s="7">
        <v>12.8</v>
      </c>
      <c r="H30" s="7">
        <v>0</v>
      </c>
      <c r="I30" s="7">
        <v>12.8</v>
      </c>
      <c r="J30" s="7">
        <v>12.8</v>
      </c>
      <c r="K30" s="7">
        <v>26.4</v>
      </c>
      <c r="L30" s="7">
        <v>42.4</v>
      </c>
      <c r="M30" s="7">
        <v>41.6</v>
      </c>
      <c r="N30" s="7">
        <v>12.8</v>
      </c>
      <c r="O30" s="7">
        <v>18</v>
      </c>
      <c r="P30" s="7">
        <f t="shared" si="4"/>
        <v>16.160000000000004</v>
      </c>
      <c r="Q30" s="7">
        <f>IF(OR(AVERAGE($P22:$P24)&lt;=0,AVERAGE($O22:$O24)&lt;=0),1,MIN(1.4,MAX(0.6,AVERAGE($O22:$O24)/AVERAGE($P22:$P24))))</f>
        <v>0.79022988505747127</v>
      </c>
      <c r="R30" s="7">
        <f t="shared" si="1"/>
        <v>12.770114942528739</v>
      </c>
      <c r="S30" s="7">
        <f t="shared" si="2"/>
        <v>-5.229885057471261</v>
      </c>
      <c r="T30" s="51">
        <f t="shared" si="3"/>
        <v>0</v>
      </c>
    </row>
    <row r="31" spans="1:21" ht="28.8" x14ac:dyDescent="0.3">
      <c r="A31" s="23"/>
      <c r="B31" s="34" t="s">
        <v>15</v>
      </c>
      <c r="C31" s="35" t="s">
        <v>16</v>
      </c>
      <c r="D31" s="35" t="s">
        <v>17</v>
      </c>
      <c r="E31" s="47">
        <v>45113</v>
      </c>
      <c r="F31" s="47">
        <v>45114</v>
      </c>
      <c r="G31" s="47">
        <v>45117</v>
      </c>
      <c r="H31" s="47">
        <v>45118</v>
      </c>
      <c r="I31" s="47">
        <v>45119</v>
      </c>
      <c r="J31" s="47">
        <v>45120</v>
      </c>
      <c r="K31" s="47">
        <v>45121</v>
      </c>
      <c r="L31" s="47">
        <v>45124</v>
      </c>
      <c r="M31" s="47">
        <v>45125</v>
      </c>
      <c r="N31" s="47">
        <v>45126</v>
      </c>
      <c r="O31" s="36">
        <v>45127</v>
      </c>
      <c r="P31" s="37" t="s">
        <v>18</v>
      </c>
      <c r="Q31" s="37" t="s">
        <v>18</v>
      </c>
      <c r="R31" s="37" t="s">
        <v>18</v>
      </c>
      <c r="S31" s="35" t="s">
        <v>18</v>
      </c>
      <c r="T31" s="38" t="s">
        <v>18</v>
      </c>
    </row>
    <row r="32" spans="1:21" x14ac:dyDescent="0.3">
      <c r="B32" s="30"/>
      <c r="C32" s="26">
        <v>0</v>
      </c>
      <c r="D32" s="6">
        <v>4.1666666666666664E-2</v>
      </c>
      <c r="E32" s="7">
        <v>14.4</v>
      </c>
      <c r="F32" s="7">
        <v>13.6</v>
      </c>
      <c r="G32" s="7">
        <v>12.8</v>
      </c>
      <c r="H32" s="7">
        <v>13.6</v>
      </c>
      <c r="I32" s="7">
        <v>12.8</v>
      </c>
      <c r="J32" s="7">
        <v>13.6</v>
      </c>
      <c r="K32" s="7">
        <v>13.6</v>
      </c>
      <c r="L32" s="7">
        <v>13.6</v>
      </c>
      <c r="M32" s="7">
        <v>14</v>
      </c>
      <c r="N32" s="7">
        <v>13.8</v>
      </c>
      <c r="O32" s="7">
        <v>1</v>
      </c>
      <c r="P32" s="7">
        <f t="shared" ref="P32:P33" si="5">AVERAGE(E32:N32)</f>
        <v>13.579999999999998</v>
      </c>
      <c r="Q32" s="7">
        <f>IF(OR(AVERAGE($P47:$P49)&lt;=0,AVERAGE($O47:$O49)&lt;=0),1,MIN(1.4,MAX(0.6,AVERAGE($O47:$O49)/AVERAGE($P47:$P49))))</f>
        <v>0.79022988505747127</v>
      </c>
      <c r="R32" s="7">
        <f t="shared" ref="R32:R55" si="6">P32*Q32</f>
        <v>10.731321839080458</v>
      </c>
      <c r="S32" s="7">
        <f t="shared" ref="S32:S55" si="7">R32-O32</f>
        <v>9.7313218390804579</v>
      </c>
      <c r="T32" s="20">
        <f>MAX(0,S32)</f>
        <v>9.7313218390804579</v>
      </c>
    </row>
    <row r="33" spans="1:20" x14ac:dyDescent="0.3">
      <c r="B33" s="30"/>
      <c r="C33" s="26">
        <v>4.1666666666666664E-2</v>
      </c>
      <c r="D33" s="6">
        <v>8.3333333333333301E-2</v>
      </c>
      <c r="E33" s="7">
        <v>14.4</v>
      </c>
      <c r="F33" s="7">
        <v>13.6</v>
      </c>
      <c r="G33" s="7">
        <v>12.8</v>
      </c>
      <c r="H33" s="7">
        <v>13.6</v>
      </c>
      <c r="I33" s="7">
        <v>12.8</v>
      </c>
      <c r="J33" s="7">
        <v>13.6</v>
      </c>
      <c r="K33" s="7">
        <v>13.6</v>
      </c>
      <c r="L33" s="7">
        <v>13.6</v>
      </c>
      <c r="M33" s="7">
        <v>14</v>
      </c>
      <c r="N33" s="7">
        <v>13.8</v>
      </c>
      <c r="O33" s="7">
        <v>1</v>
      </c>
      <c r="P33" s="7">
        <f t="shared" si="5"/>
        <v>13.579999999999998</v>
      </c>
      <c r="Q33" s="7">
        <f>IF(OR(AVERAGE($P47:$P49)&lt;=0,AVERAGE($O47:$O49)&lt;=0),1,MIN(1.4,MAX(0.6,AVERAGE($O47:$O49)/AVERAGE($P47:$P49))))</f>
        <v>0.79022988505747127</v>
      </c>
      <c r="R33" s="7">
        <f t="shared" si="6"/>
        <v>10.731321839080458</v>
      </c>
      <c r="S33" s="7">
        <f t="shared" si="7"/>
        <v>9.7313218390804579</v>
      </c>
      <c r="T33" s="20">
        <f t="shared" ref="T33:T55" si="8">MAX(0,S33)</f>
        <v>9.7313218390804579</v>
      </c>
    </row>
    <row r="34" spans="1:20" x14ac:dyDescent="0.3">
      <c r="B34" s="30"/>
      <c r="C34" s="26">
        <v>8.3333333333333301E-2</v>
      </c>
      <c r="D34" s="6">
        <v>0.125</v>
      </c>
      <c r="E34" s="7">
        <v>14.4</v>
      </c>
      <c r="F34" s="7">
        <v>13.6</v>
      </c>
      <c r="G34" s="7">
        <v>12.8</v>
      </c>
      <c r="H34" s="7">
        <v>13.6</v>
      </c>
      <c r="I34" s="7">
        <v>12.8</v>
      </c>
      <c r="J34" s="7">
        <v>13.6</v>
      </c>
      <c r="K34" s="7">
        <v>13.6</v>
      </c>
      <c r="L34" s="7">
        <v>13.6</v>
      </c>
      <c r="M34" s="7">
        <v>14</v>
      </c>
      <c r="N34" s="7">
        <v>13.8</v>
      </c>
      <c r="O34" s="7">
        <v>1</v>
      </c>
      <c r="P34" s="7">
        <f>AVERAGE(E34:N34)</f>
        <v>13.579999999999998</v>
      </c>
      <c r="Q34" s="7">
        <f>IF(OR(AVERAGE($P47:$P49)&lt;=0,AVERAGE($O47:$O49)&lt;=0),1,MIN(1.4,MAX(0.6,AVERAGE($O47:$O49)/AVERAGE($P47:$P49))))</f>
        <v>0.79022988505747127</v>
      </c>
      <c r="R34" s="7">
        <f t="shared" si="6"/>
        <v>10.731321839080458</v>
      </c>
      <c r="S34" s="7">
        <f t="shared" si="7"/>
        <v>9.7313218390804579</v>
      </c>
      <c r="T34" s="20">
        <f t="shared" si="8"/>
        <v>9.7313218390804579</v>
      </c>
    </row>
    <row r="35" spans="1:20" x14ac:dyDescent="0.3">
      <c r="B35" s="30"/>
      <c r="C35" s="26">
        <v>0.125</v>
      </c>
      <c r="D35" s="6">
        <v>0.16666666666666699</v>
      </c>
      <c r="E35" s="7">
        <v>14.4</v>
      </c>
      <c r="F35" s="7">
        <v>13.6</v>
      </c>
      <c r="G35" s="7">
        <v>12.8</v>
      </c>
      <c r="H35" s="7">
        <v>12.8</v>
      </c>
      <c r="I35" s="7">
        <v>12.8</v>
      </c>
      <c r="J35" s="7">
        <v>12.8</v>
      </c>
      <c r="K35" s="7">
        <v>12.8</v>
      </c>
      <c r="L35" s="7">
        <v>13.6</v>
      </c>
      <c r="M35" s="7">
        <v>15.2</v>
      </c>
      <c r="N35" s="7">
        <v>14.4</v>
      </c>
      <c r="O35" s="7">
        <v>1</v>
      </c>
      <c r="P35" s="7">
        <f>AVERAGE(E35:N35)</f>
        <v>13.52</v>
      </c>
      <c r="Q35" s="7">
        <f>IF(OR(AVERAGE($P47:$P49)&lt;=0,AVERAGE($O47:$O49)&lt;=0),1,MIN(1.4,MAX(0.6,AVERAGE($O47:$O49)/AVERAGE($P47:$P49))))</f>
        <v>0.79022988505747127</v>
      </c>
      <c r="R35" s="7">
        <f t="shared" si="6"/>
        <v>10.683908045977011</v>
      </c>
      <c r="S35" s="7">
        <f t="shared" si="7"/>
        <v>9.6839080459770113</v>
      </c>
      <c r="T35" s="20">
        <f t="shared" si="8"/>
        <v>9.6839080459770113</v>
      </c>
    </row>
    <row r="36" spans="1:20" x14ac:dyDescent="0.3">
      <c r="B36" s="30"/>
      <c r="C36" s="26">
        <v>0.16666666666666699</v>
      </c>
      <c r="D36" s="6">
        <v>0.20833333333333301</v>
      </c>
      <c r="E36" s="7">
        <v>12</v>
      </c>
      <c r="F36" s="7">
        <v>13.6</v>
      </c>
      <c r="G36" s="7">
        <v>12.8</v>
      </c>
      <c r="H36" s="7">
        <v>12.8</v>
      </c>
      <c r="I36" s="7">
        <v>12</v>
      </c>
      <c r="J36" s="7">
        <v>12.8</v>
      </c>
      <c r="K36" s="7">
        <v>12</v>
      </c>
      <c r="L36" s="7">
        <v>12.8</v>
      </c>
      <c r="M36" s="7">
        <v>12.8</v>
      </c>
      <c r="N36" s="7">
        <v>13.6</v>
      </c>
      <c r="O36" s="7">
        <v>1</v>
      </c>
      <c r="P36" s="7">
        <f>AVERAGE(E36:N36)</f>
        <v>12.719999999999999</v>
      </c>
      <c r="Q36" s="7">
        <f>IF(OR(AVERAGE($P47:$P49)&lt;=0,AVERAGE($O47:$O49)&lt;=0),1,MIN(1.4,MAX(0.6,AVERAGE($O47:$O49)/AVERAGE($P47:$P49))))</f>
        <v>0.79022988505747127</v>
      </c>
      <c r="R36" s="7">
        <f t="shared" si="6"/>
        <v>10.051724137931034</v>
      </c>
      <c r="S36" s="7">
        <f t="shared" si="7"/>
        <v>9.0517241379310338</v>
      </c>
      <c r="T36" s="20">
        <f t="shared" si="8"/>
        <v>9.0517241379310338</v>
      </c>
    </row>
    <row r="37" spans="1:20" x14ac:dyDescent="0.3">
      <c r="B37" s="30"/>
      <c r="C37" s="26">
        <v>0.20833333333333301</v>
      </c>
      <c r="D37" s="6">
        <v>0.25</v>
      </c>
      <c r="E37" s="7">
        <v>15.2</v>
      </c>
      <c r="F37" s="7">
        <v>14.4</v>
      </c>
      <c r="G37" s="7">
        <v>12.8</v>
      </c>
      <c r="H37" s="7">
        <v>13.6</v>
      </c>
      <c r="I37" s="7">
        <v>12.8</v>
      </c>
      <c r="J37" s="7">
        <v>12.8</v>
      </c>
      <c r="K37" s="7">
        <v>12</v>
      </c>
      <c r="L37" s="7">
        <v>13.6</v>
      </c>
      <c r="M37" s="7">
        <v>12.8</v>
      </c>
      <c r="N37" s="7">
        <v>12.8</v>
      </c>
      <c r="O37" s="7">
        <v>1</v>
      </c>
      <c r="P37" s="7">
        <f>AVERAGE(E37:N37)</f>
        <v>13.280000000000001</v>
      </c>
      <c r="Q37" s="7">
        <f>IF(OR(AVERAGE($P47:$P49)&lt;=0,AVERAGE($O47:$O49)&lt;=0),1,MIN(1.4,MAX(0.6,AVERAGE($O47:$O49)/AVERAGE($P47:$P49))))</f>
        <v>0.79022988505747127</v>
      </c>
      <c r="R37" s="7">
        <f t="shared" si="6"/>
        <v>10.494252873563219</v>
      </c>
      <c r="S37" s="7">
        <f t="shared" si="7"/>
        <v>9.4942528735632195</v>
      </c>
      <c r="T37" s="20">
        <f t="shared" si="8"/>
        <v>9.4942528735632195</v>
      </c>
    </row>
    <row r="38" spans="1:20" x14ac:dyDescent="0.3">
      <c r="B38" s="30"/>
      <c r="C38" s="26">
        <v>0.25</v>
      </c>
      <c r="D38" s="6">
        <v>0.29166666666666702</v>
      </c>
      <c r="E38" s="7">
        <v>13.6</v>
      </c>
      <c r="F38" s="7">
        <v>13.6</v>
      </c>
      <c r="G38" s="7">
        <v>12.8</v>
      </c>
      <c r="H38" s="7">
        <v>12</v>
      </c>
      <c r="I38" s="7">
        <v>12.8</v>
      </c>
      <c r="J38" s="7">
        <v>12.8</v>
      </c>
      <c r="K38" s="7">
        <v>12.8</v>
      </c>
      <c r="L38" s="7">
        <v>15.2</v>
      </c>
      <c r="M38" s="7">
        <v>14.4</v>
      </c>
      <c r="N38" s="7">
        <v>12.8</v>
      </c>
      <c r="O38" s="7">
        <v>1</v>
      </c>
      <c r="P38" s="7">
        <f>AVERAGE(E38:N38)</f>
        <v>13.280000000000001</v>
      </c>
      <c r="Q38" s="7">
        <f>IF(OR(AVERAGE($P47:$P49)&lt;=0,AVERAGE($O47:$O49)&lt;=0),1,MIN(1.4,MAX(0.6,AVERAGE($O47:$O49)/AVERAGE($P47:$P49))))</f>
        <v>0.79022988505747127</v>
      </c>
      <c r="R38" s="7">
        <f t="shared" si="6"/>
        <v>10.494252873563219</v>
      </c>
      <c r="S38" s="7">
        <f t="shared" si="7"/>
        <v>9.4942528735632195</v>
      </c>
      <c r="T38" s="20">
        <f t="shared" si="8"/>
        <v>9.4942528735632195</v>
      </c>
    </row>
    <row r="39" spans="1:20" x14ac:dyDescent="0.3">
      <c r="B39" s="30"/>
      <c r="C39" s="26">
        <v>0.29166666666666702</v>
      </c>
      <c r="D39" s="6">
        <v>0.33333333333333298</v>
      </c>
      <c r="E39" s="7">
        <v>12</v>
      </c>
      <c r="F39" s="7">
        <v>12.8</v>
      </c>
      <c r="G39" s="7">
        <v>12.8</v>
      </c>
      <c r="H39" s="7">
        <v>10.4</v>
      </c>
      <c r="I39" s="7">
        <v>12.8</v>
      </c>
      <c r="J39" s="7">
        <v>12.8</v>
      </c>
      <c r="K39" s="7">
        <v>13.6</v>
      </c>
      <c r="L39" s="7">
        <v>16.8</v>
      </c>
      <c r="M39" s="7">
        <v>16</v>
      </c>
      <c r="N39" s="7">
        <v>12.8</v>
      </c>
      <c r="O39" s="7">
        <v>2</v>
      </c>
      <c r="P39" s="7">
        <f t="shared" ref="P39:P55" si="9">AVERAGE(E39:N39)</f>
        <v>13.279999999999998</v>
      </c>
      <c r="Q39" s="7">
        <f>IF(OR(AVERAGE($P47:$P49)&lt;=0,AVERAGE($O47:$O49)&lt;=0),1,MIN(1.4,MAX(0.6,AVERAGE($O47:$O49)/AVERAGE($P47:$P49))))</f>
        <v>0.79022988505747127</v>
      </c>
      <c r="R39" s="7">
        <f t="shared" si="6"/>
        <v>10.494252873563216</v>
      </c>
      <c r="S39" s="7">
        <f t="shared" si="7"/>
        <v>8.4942528735632159</v>
      </c>
      <c r="T39" s="20">
        <f t="shared" si="8"/>
        <v>8.4942528735632159</v>
      </c>
    </row>
    <row r="40" spans="1:20" x14ac:dyDescent="0.3">
      <c r="B40" s="30"/>
      <c r="C40" s="26">
        <v>0.33333333333333298</v>
      </c>
      <c r="D40" s="6">
        <v>0.375</v>
      </c>
      <c r="E40" s="7">
        <v>10.4</v>
      </c>
      <c r="F40" s="7">
        <v>12</v>
      </c>
      <c r="G40" s="7">
        <v>12.8</v>
      </c>
      <c r="H40" s="7">
        <v>8.8000000000000007</v>
      </c>
      <c r="I40" s="7">
        <v>12.8</v>
      </c>
      <c r="J40" s="7">
        <v>12.8</v>
      </c>
      <c r="K40" s="7">
        <v>14.4</v>
      </c>
      <c r="L40" s="7">
        <v>18.399999999999999</v>
      </c>
      <c r="M40" s="7">
        <v>17.600000000000001</v>
      </c>
      <c r="N40" s="7">
        <v>12.8</v>
      </c>
      <c r="O40" s="7">
        <v>3</v>
      </c>
      <c r="P40" s="7">
        <f t="shared" si="9"/>
        <v>13.280000000000001</v>
      </c>
      <c r="Q40" s="7">
        <f>IF(OR(AVERAGE($P47:$P49)&lt;=0,AVERAGE($O47:$O49)&lt;=0),1,MIN(1.4,MAX(0.6,AVERAGE($O47:$O49)/AVERAGE($P47:$P49))))</f>
        <v>0.79022988505747127</v>
      </c>
      <c r="R40" s="7">
        <f t="shared" si="6"/>
        <v>10.494252873563219</v>
      </c>
      <c r="S40" s="7">
        <f t="shared" si="7"/>
        <v>7.4942528735632195</v>
      </c>
      <c r="T40" s="20">
        <f t="shared" si="8"/>
        <v>7.4942528735632195</v>
      </c>
    </row>
    <row r="41" spans="1:20" x14ac:dyDescent="0.3">
      <c r="B41" s="30"/>
      <c r="C41" s="26">
        <v>0.375</v>
      </c>
      <c r="D41" s="6">
        <v>0.41666666666666702</v>
      </c>
      <c r="E41" s="7">
        <v>8.8000000000000007</v>
      </c>
      <c r="F41" s="7">
        <v>11.2</v>
      </c>
      <c r="G41" s="7">
        <v>12.8</v>
      </c>
      <c r="H41" s="7">
        <v>7.2</v>
      </c>
      <c r="I41" s="7">
        <v>12.8</v>
      </c>
      <c r="J41" s="7">
        <v>12.8</v>
      </c>
      <c r="K41" s="7">
        <v>15.2</v>
      </c>
      <c r="L41" s="7">
        <v>20</v>
      </c>
      <c r="M41" s="7">
        <v>19.2</v>
      </c>
      <c r="N41" s="7">
        <v>12.8</v>
      </c>
      <c r="O41" s="7">
        <v>4</v>
      </c>
      <c r="P41" s="7">
        <f t="shared" si="9"/>
        <v>13.280000000000001</v>
      </c>
      <c r="Q41" s="7">
        <f>IF(OR(AVERAGE($P47:$P49)&lt;=0,AVERAGE($O47:$O49)&lt;=0),1,MIN(1.4,MAX(0.6,AVERAGE($O47:$O49)/AVERAGE($P47:$P49))))</f>
        <v>0.79022988505747127</v>
      </c>
      <c r="R41" s="7">
        <f t="shared" si="6"/>
        <v>10.494252873563219</v>
      </c>
      <c r="S41" s="7">
        <f t="shared" si="7"/>
        <v>6.4942528735632195</v>
      </c>
      <c r="T41" s="20">
        <f t="shared" si="8"/>
        <v>6.4942528735632195</v>
      </c>
    </row>
    <row r="42" spans="1:20" x14ac:dyDescent="0.3">
      <c r="B42" s="30"/>
      <c r="C42" s="26">
        <v>0.41666666666666702</v>
      </c>
      <c r="D42" s="6">
        <v>0.45833333333333298</v>
      </c>
      <c r="E42" s="7">
        <v>7.2</v>
      </c>
      <c r="F42" s="7">
        <v>10.4</v>
      </c>
      <c r="G42" s="7">
        <v>12.8</v>
      </c>
      <c r="H42" s="7">
        <v>5.6</v>
      </c>
      <c r="I42" s="7">
        <v>12.8</v>
      </c>
      <c r="J42" s="7">
        <v>12.8</v>
      </c>
      <c r="K42" s="7">
        <v>16</v>
      </c>
      <c r="L42" s="7">
        <v>21.6</v>
      </c>
      <c r="M42" s="7">
        <v>20.8</v>
      </c>
      <c r="N42" s="7">
        <v>12.8</v>
      </c>
      <c r="O42" s="7">
        <v>5</v>
      </c>
      <c r="P42" s="7">
        <f t="shared" si="9"/>
        <v>13.279999999999998</v>
      </c>
      <c r="Q42" s="7">
        <f>IF(OR(AVERAGE($P47:$P49)&lt;=0,AVERAGE($O47:$O49)&lt;=0),1,MIN(1.4,MAX(0.6,AVERAGE($O47:$O49)/AVERAGE($P47:$P49))))</f>
        <v>0.79022988505747127</v>
      </c>
      <c r="R42" s="7">
        <f t="shared" si="6"/>
        <v>10.494252873563216</v>
      </c>
      <c r="S42" s="7">
        <f t="shared" si="7"/>
        <v>5.4942528735632159</v>
      </c>
      <c r="T42" s="20">
        <f t="shared" si="8"/>
        <v>5.4942528735632159</v>
      </c>
    </row>
    <row r="43" spans="1:20" x14ac:dyDescent="0.3">
      <c r="B43" s="30"/>
      <c r="C43" s="26">
        <v>0.45833333333333298</v>
      </c>
      <c r="D43" s="6">
        <v>0.5</v>
      </c>
      <c r="E43" s="7">
        <v>5.6</v>
      </c>
      <c r="F43" s="7">
        <v>9.6</v>
      </c>
      <c r="G43" s="7">
        <v>12.8</v>
      </c>
      <c r="H43" s="7">
        <v>4</v>
      </c>
      <c r="I43" s="7">
        <v>12.8</v>
      </c>
      <c r="J43" s="7">
        <v>12.8</v>
      </c>
      <c r="K43" s="7">
        <v>16.8</v>
      </c>
      <c r="L43" s="7">
        <v>23.2</v>
      </c>
      <c r="M43" s="7">
        <v>22.4</v>
      </c>
      <c r="N43" s="7">
        <v>12.8</v>
      </c>
      <c r="O43" s="7">
        <v>6</v>
      </c>
      <c r="P43" s="7">
        <f t="shared" si="9"/>
        <v>13.280000000000001</v>
      </c>
      <c r="Q43" s="7">
        <f>IF(OR(AVERAGE($P47:$P49)&lt;=0,AVERAGE($O47:$O49)&lt;=0),1,MIN(1.4,MAX(0.6,AVERAGE($O47:$O49)/AVERAGE($P47:$P49))))</f>
        <v>0.79022988505747127</v>
      </c>
      <c r="R43" s="7">
        <f t="shared" si="6"/>
        <v>10.494252873563219</v>
      </c>
      <c r="S43" s="7">
        <f t="shared" si="7"/>
        <v>4.4942528735632195</v>
      </c>
      <c r="T43" s="20">
        <f t="shared" si="8"/>
        <v>4.4942528735632195</v>
      </c>
    </row>
    <row r="44" spans="1:20" x14ac:dyDescent="0.3">
      <c r="B44" s="30"/>
      <c r="C44" s="26">
        <v>0.5</v>
      </c>
      <c r="D44" s="6">
        <v>0.54166666666666696</v>
      </c>
      <c r="E44" s="7">
        <v>4</v>
      </c>
      <c r="F44" s="7">
        <v>8.8000000000000007</v>
      </c>
      <c r="G44" s="7">
        <v>12.8</v>
      </c>
      <c r="H44" s="7">
        <v>2.4</v>
      </c>
      <c r="I44" s="7">
        <v>12.8</v>
      </c>
      <c r="J44" s="7">
        <v>12.8</v>
      </c>
      <c r="K44" s="7">
        <v>17.600000000000001</v>
      </c>
      <c r="L44" s="7">
        <v>24.8</v>
      </c>
      <c r="M44" s="7">
        <v>24</v>
      </c>
      <c r="N44" s="7">
        <v>12.8</v>
      </c>
      <c r="O44" s="7">
        <v>7</v>
      </c>
      <c r="P44" s="7">
        <f t="shared" si="9"/>
        <v>13.279999999999998</v>
      </c>
      <c r="Q44" s="7">
        <f>IF(OR(AVERAGE($P47:$P49)&lt;=0,AVERAGE($O47:$O49)&lt;=0),1,MIN(1.4,MAX(0.6,AVERAGE($O47:$O49)/AVERAGE($P47:$P49))))</f>
        <v>0.79022988505747127</v>
      </c>
      <c r="R44" s="7">
        <f t="shared" si="6"/>
        <v>10.494252873563216</v>
      </c>
      <c r="S44" s="7">
        <f t="shared" si="7"/>
        <v>3.4942528735632159</v>
      </c>
      <c r="T44" s="20">
        <f t="shared" si="8"/>
        <v>3.4942528735632159</v>
      </c>
    </row>
    <row r="45" spans="1:20" x14ac:dyDescent="0.3">
      <c r="B45" s="30"/>
      <c r="C45" s="26">
        <v>0.54166666666666696</v>
      </c>
      <c r="D45" s="6">
        <v>0.58333333333333304</v>
      </c>
      <c r="E45" s="7">
        <v>2.4</v>
      </c>
      <c r="F45" s="7">
        <v>7.9999999999999902</v>
      </c>
      <c r="G45" s="7">
        <v>12.8</v>
      </c>
      <c r="H45" s="7">
        <v>0.79999999999999905</v>
      </c>
      <c r="I45" s="7">
        <v>12.8</v>
      </c>
      <c r="J45" s="7">
        <v>12.8</v>
      </c>
      <c r="K45" s="7">
        <v>18.399999999999999</v>
      </c>
      <c r="L45" s="7">
        <v>26.4</v>
      </c>
      <c r="M45" s="7">
        <v>25.6</v>
      </c>
      <c r="N45" s="7">
        <v>12.8</v>
      </c>
      <c r="O45" s="7">
        <v>8</v>
      </c>
      <c r="P45" s="7">
        <f t="shared" si="9"/>
        <v>13.280000000000001</v>
      </c>
      <c r="Q45" s="7">
        <f>IF(OR(AVERAGE($P47:$P49)&lt;=0,AVERAGE($O47:$O49)&lt;=0),1,MIN(1.4,MAX(0.6,AVERAGE($O47:$O49)/AVERAGE($P47:$P49))))</f>
        <v>0.79022988505747127</v>
      </c>
      <c r="R45" s="7">
        <f t="shared" si="6"/>
        <v>10.494252873563219</v>
      </c>
      <c r="S45" s="7">
        <f t="shared" si="7"/>
        <v>2.4942528735632195</v>
      </c>
      <c r="T45" s="20">
        <f t="shared" si="8"/>
        <v>2.4942528735632195</v>
      </c>
    </row>
    <row r="46" spans="1:20" x14ac:dyDescent="0.3">
      <c r="B46" s="30"/>
      <c r="C46" s="26">
        <v>0.58333333333333304</v>
      </c>
      <c r="D46" s="6">
        <v>0.625</v>
      </c>
      <c r="E46" s="7">
        <v>0</v>
      </c>
      <c r="F46" s="7">
        <v>7.1999999999999904</v>
      </c>
      <c r="G46" s="7">
        <v>12.8</v>
      </c>
      <c r="H46" s="7">
        <v>0</v>
      </c>
      <c r="I46" s="7">
        <v>12.8</v>
      </c>
      <c r="J46" s="7">
        <v>12.8</v>
      </c>
      <c r="K46" s="7">
        <v>19.2</v>
      </c>
      <c r="L46" s="7">
        <v>28</v>
      </c>
      <c r="M46" s="7">
        <v>27.2</v>
      </c>
      <c r="N46" s="7">
        <v>12.8</v>
      </c>
      <c r="O46" s="7">
        <v>9</v>
      </c>
      <c r="P46" s="7">
        <f t="shared" si="9"/>
        <v>13.280000000000001</v>
      </c>
      <c r="Q46" s="7">
        <f>IF(OR(AVERAGE($P47:$P49)&lt;=0,AVERAGE($O47:$O49)&lt;=0),1,MIN(1.4,MAX(0.6,AVERAGE($O47:$O49)/AVERAGE($P47:$P49))))</f>
        <v>0.79022988505747127</v>
      </c>
      <c r="R46" s="7">
        <f t="shared" si="6"/>
        <v>10.494252873563219</v>
      </c>
      <c r="S46" s="7">
        <f t="shared" si="7"/>
        <v>1.4942528735632195</v>
      </c>
      <c r="T46" s="20">
        <f t="shared" si="8"/>
        <v>1.4942528735632195</v>
      </c>
    </row>
    <row r="47" spans="1:20" x14ac:dyDescent="0.3">
      <c r="A47" s="68" t="s">
        <v>21</v>
      </c>
      <c r="B47" s="31"/>
      <c r="C47" s="27">
        <v>0.625</v>
      </c>
      <c r="D47" s="8">
        <v>0.66666666666666696</v>
      </c>
      <c r="E47" s="9">
        <v>0</v>
      </c>
      <c r="F47" s="9">
        <v>6.3999999999999897</v>
      </c>
      <c r="G47" s="9">
        <v>12.8</v>
      </c>
      <c r="H47" s="9">
        <v>0</v>
      </c>
      <c r="I47" s="9">
        <v>12.8</v>
      </c>
      <c r="J47" s="9">
        <v>12.8</v>
      </c>
      <c r="K47" s="9">
        <v>20</v>
      </c>
      <c r="L47" s="9">
        <v>29.6</v>
      </c>
      <c r="M47" s="9">
        <v>28.8</v>
      </c>
      <c r="N47" s="9">
        <v>12.8</v>
      </c>
      <c r="O47" s="9">
        <v>10</v>
      </c>
      <c r="P47" s="9">
        <f t="shared" si="9"/>
        <v>13.599999999999998</v>
      </c>
      <c r="Q47" s="9">
        <f>IF(OR(AVERAGE($P47:$P49)&lt;=0,AVERAGE($O47:$O49)&lt;=0),1,MIN(1.4,MAX(0.6,AVERAGE($O47:$O49)/AVERAGE($P47:$P49))))</f>
        <v>0.79022988505747127</v>
      </c>
      <c r="R47" s="9">
        <f t="shared" si="6"/>
        <v>10.747126436781608</v>
      </c>
      <c r="S47" s="9">
        <f t="shared" si="7"/>
        <v>0.74712643678160795</v>
      </c>
      <c r="T47" s="21">
        <f t="shared" si="8"/>
        <v>0.74712643678160795</v>
      </c>
    </row>
    <row r="48" spans="1:20" x14ac:dyDescent="0.3">
      <c r="A48" s="68"/>
      <c r="B48" s="31"/>
      <c r="C48" s="27">
        <v>0.66666666666666696</v>
      </c>
      <c r="D48" s="8">
        <v>0.70833333333333304</v>
      </c>
      <c r="E48" s="9">
        <v>0</v>
      </c>
      <c r="F48" s="9">
        <v>5.5999999999999899</v>
      </c>
      <c r="G48" s="9">
        <v>12.8</v>
      </c>
      <c r="H48" s="9">
        <v>0</v>
      </c>
      <c r="I48" s="9">
        <v>12.8</v>
      </c>
      <c r="J48" s="9">
        <v>12.8</v>
      </c>
      <c r="K48" s="9">
        <v>20.8</v>
      </c>
      <c r="L48" s="9">
        <v>31.2</v>
      </c>
      <c r="M48" s="9">
        <v>30.4</v>
      </c>
      <c r="N48" s="9">
        <v>12.8</v>
      </c>
      <c r="O48" s="9">
        <v>11</v>
      </c>
      <c r="P48" s="9">
        <f t="shared" si="9"/>
        <v>13.920000000000002</v>
      </c>
      <c r="Q48" s="9">
        <f>IF(OR(AVERAGE($P47:$P49)&lt;=0,AVERAGE($O47:$O49)&lt;=0),1,MIN(1.4,MAX(0.6,AVERAGE($O47:$O49)/AVERAGE($P47:$P49))))</f>
        <v>0.79022988505747127</v>
      </c>
      <c r="R48" s="9">
        <f t="shared" si="6"/>
        <v>11.000000000000002</v>
      </c>
      <c r="S48" s="9">
        <f t="shared" si="7"/>
        <v>0</v>
      </c>
      <c r="T48" s="21">
        <f t="shared" si="8"/>
        <v>0</v>
      </c>
    </row>
    <row r="49" spans="1:21" x14ac:dyDescent="0.3">
      <c r="A49" s="68"/>
      <c r="B49" s="31"/>
      <c r="C49" s="27">
        <v>0.70833333333333304</v>
      </c>
      <c r="D49" s="8">
        <v>0.75</v>
      </c>
      <c r="E49" s="9">
        <v>0</v>
      </c>
      <c r="F49" s="9">
        <v>4.7999999999999901</v>
      </c>
      <c r="G49" s="9">
        <v>12.8</v>
      </c>
      <c r="H49" s="9">
        <v>0</v>
      </c>
      <c r="I49" s="9">
        <v>12.8</v>
      </c>
      <c r="J49" s="9">
        <v>12.8</v>
      </c>
      <c r="K49" s="9">
        <v>21.6</v>
      </c>
      <c r="L49" s="9">
        <v>32.799999999999997</v>
      </c>
      <c r="M49" s="9">
        <v>32</v>
      </c>
      <c r="N49" s="9">
        <v>12.8</v>
      </c>
      <c r="O49" s="9">
        <v>12</v>
      </c>
      <c r="P49" s="9">
        <f t="shared" si="9"/>
        <v>14.239999999999998</v>
      </c>
      <c r="Q49" s="9">
        <f>IF(OR(AVERAGE($P47:$P49)&lt;=0,AVERAGE($O47:$O49)&lt;=0),1,MIN(1.4,MAX(0.6,AVERAGE($O47:$O49)/AVERAGE($P47:$P49))))</f>
        <v>0.79022988505747127</v>
      </c>
      <c r="R49" s="9">
        <f t="shared" si="6"/>
        <v>11.25287356321839</v>
      </c>
      <c r="S49" s="9">
        <f t="shared" si="7"/>
        <v>-0.74712643678160973</v>
      </c>
      <c r="T49" s="21">
        <f t="shared" si="8"/>
        <v>0</v>
      </c>
    </row>
    <row r="50" spans="1:21" x14ac:dyDescent="0.3">
      <c r="B50" s="30"/>
      <c r="C50" s="26">
        <v>0.75</v>
      </c>
      <c r="D50" s="6">
        <v>0.79166666666666696</v>
      </c>
      <c r="E50" s="7">
        <v>0</v>
      </c>
      <c r="F50" s="7">
        <v>4</v>
      </c>
      <c r="G50" s="7">
        <v>12.8</v>
      </c>
      <c r="H50" s="7">
        <v>0</v>
      </c>
      <c r="I50" s="7">
        <v>12.8</v>
      </c>
      <c r="J50" s="7">
        <v>12.8</v>
      </c>
      <c r="K50" s="7">
        <v>22.4</v>
      </c>
      <c r="L50" s="7">
        <v>34.4</v>
      </c>
      <c r="M50" s="7">
        <v>33.6</v>
      </c>
      <c r="N50" s="7">
        <v>12.8</v>
      </c>
      <c r="O50" s="7">
        <v>13</v>
      </c>
      <c r="P50" s="7">
        <f t="shared" si="9"/>
        <v>14.560000000000002</v>
      </c>
      <c r="Q50" s="7">
        <f>IF(OR(AVERAGE($P47:$P49)&lt;=0,AVERAGE($O47:$O49)&lt;=0),1,MIN(1.4,MAX(0.6,AVERAGE($O47:$O49)/AVERAGE($P47:$P49))))</f>
        <v>0.79022988505747127</v>
      </c>
      <c r="R50" s="7">
        <f t="shared" si="6"/>
        <v>11.505747126436784</v>
      </c>
      <c r="S50" s="7">
        <f t="shared" si="7"/>
        <v>-1.4942528735632159</v>
      </c>
      <c r="T50" s="20">
        <f t="shared" si="8"/>
        <v>0</v>
      </c>
    </row>
    <row r="51" spans="1:21" x14ac:dyDescent="0.3">
      <c r="A51" s="69" t="s">
        <v>22</v>
      </c>
      <c r="B51" s="32"/>
      <c r="C51" s="28">
        <v>0.79166666666666696</v>
      </c>
      <c r="D51" s="10">
        <v>0.83333333333333304</v>
      </c>
      <c r="E51" s="11">
        <v>0</v>
      </c>
      <c r="F51" s="11">
        <v>3.2</v>
      </c>
      <c r="G51" s="11">
        <v>12.8</v>
      </c>
      <c r="H51" s="11">
        <v>0</v>
      </c>
      <c r="I51" s="11">
        <v>12.8</v>
      </c>
      <c r="J51" s="11">
        <v>12.8</v>
      </c>
      <c r="K51" s="11">
        <v>23.2</v>
      </c>
      <c r="L51" s="11">
        <v>36</v>
      </c>
      <c r="M51" s="11">
        <v>35.200000000000003</v>
      </c>
      <c r="N51" s="11">
        <v>12.8</v>
      </c>
      <c r="O51" s="11">
        <v>10</v>
      </c>
      <c r="P51" s="11">
        <f t="shared" si="9"/>
        <v>14.88</v>
      </c>
      <c r="Q51" s="11">
        <f>IF(OR(AVERAGE($P47:$P49)&lt;=0,AVERAGE($O47:$O49)&lt;=0),1,MIN(1.4,MAX(0.6,AVERAGE($O47:$O49)/AVERAGE($P47:$P49))))</f>
        <v>0.79022988505747127</v>
      </c>
      <c r="R51" s="11">
        <f t="shared" si="6"/>
        <v>11.758620689655173</v>
      </c>
      <c r="S51" s="11">
        <f t="shared" si="7"/>
        <v>1.7586206896551726</v>
      </c>
      <c r="T51" s="22">
        <f t="shared" si="8"/>
        <v>1.7586206896551726</v>
      </c>
    </row>
    <row r="52" spans="1:21" x14ac:dyDescent="0.3">
      <c r="A52" s="69"/>
      <c r="B52" s="32"/>
      <c r="C52" s="28">
        <v>0.83333333333333304</v>
      </c>
      <c r="D52" s="10">
        <v>0.875</v>
      </c>
      <c r="E52" s="11">
        <v>0</v>
      </c>
      <c r="F52" s="11">
        <v>2.4</v>
      </c>
      <c r="G52" s="11">
        <v>12.8</v>
      </c>
      <c r="H52" s="11">
        <v>0</v>
      </c>
      <c r="I52" s="11">
        <v>12.8</v>
      </c>
      <c r="J52" s="11">
        <v>12.8</v>
      </c>
      <c r="K52" s="11">
        <v>24</v>
      </c>
      <c r="L52" s="11">
        <v>37.6</v>
      </c>
      <c r="M52" s="11">
        <v>36.799999999999997</v>
      </c>
      <c r="N52" s="11">
        <v>12.8</v>
      </c>
      <c r="O52" s="11">
        <v>10</v>
      </c>
      <c r="P52" s="11">
        <f t="shared" si="9"/>
        <v>15.2</v>
      </c>
      <c r="Q52" s="11">
        <f>IF(OR(AVERAGE($P47:$P49)&lt;=0,AVERAGE($O47:$O49)&lt;=0),1,MIN(1.4,MAX(0.6,AVERAGE($O47:$O49)/AVERAGE($P47:$P49))))</f>
        <v>0.79022988505747127</v>
      </c>
      <c r="R52" s="11">
        <f t="shared" si="6"/>
        <v>12.011494252873563</v>
      </c>
      <c r="S52" s="11">
        <f t="shared" si="7"/>
        <v>2.0114942528735629</v>
      </c>
      <c r="T52" s="22">
        <f t="shared" si="8"/>
        <v>2.0114942528735629</v>
      </c>
    </row>
    <row r="53" spans="1:21" x14ac:dyDescent="0.3">
      <c r="A53" s="69"/>
      <c r="B53" s="32"/>
      <c r="C53" s="28">
        <v>0.875</v>
      </c>
      <c r="D53" s="10">
        <v>0.91666666666666696</v>
      </c>
      <c r="E53" s="11">
        <v>0</v>
      </c>
      <c r="F53" s="11">
        <v>1.6</v>
      </c>
      <c r="G53" s="11">
        <v>12.8</v>
      </c>
      <c r="H53" s="11">
        <v>0</v>
      </c>
      <c r="I53" s="11">
        <v>12.8</v>
      </c>
      <c r="J53" s="11">
        <v>12.8</v>
      </c>
      <c r="K53" s="11">
        <v>24.8</v>
      </c>
      <c r="L53" s="11">
        <v>39.200000000000003</v>
      </c>
      <c r="M53" s="11">
        <v>38.4</v>
      </c>
      <c r="N53" s="11">
        <v>12.8</v>
      </c>
      <c r="O53" s="11">
        <v>10</v>
      </c>
      <c r="P53" s="11">
        <f t="shared" si="9"/>
        <v>15.520000000000001</v>
      </c>
      <c r="Q53" s="11">
        <f>IF(OR(AVERAGE($P47:$P49)&lt;=0,AVERAGE($O47:$O49)&lt;=0),1,MIN(1.4,MAX(0.6,AVERAGE($O47:$O49)/AVERAGE($P47:$P49))))</f>
        <v>0.79022988505747127</v>
      </c>
      <c r="R53" s="11">
        <f t="shared" si="6"/>
        <v>12.264367816091955</v>
      </c>
      <c r="S53" s="11">
        <f t="shared" si="7"/>
        <v>2.2643678160919549</v>
      </c>
      <c r="T53" s="50">
        <f t="shared" si="8"/>
        <v>2.2643678160919549</v>
      </c>
      <c r="U53" s="52">
        <f>SUM(T51:T53)</f>
        <v>6.0344827586206904</v>
      </c>
    </row>
    <row r="54" spans="1:21" x14ac:dyDescent="0.3">
      <c r="A54" s="58"/>
      <c r="B54" s="53"/>
      <c r="C54" s="54">
        <v>0.91666666666666696</v>
      </c>
      <c r="D54" s="55">
        <v>0.95833333333333304</v>
      </c>
      <c r="E54" s="56">
        <v>0</v>
      </c>
      <c r="F54" s="56">
        <v>0.80000000000000104</v>
      </c>
      <c r="G54" s="56">
        <v>12.8</v>
      </c>
      <c r="H54" s="56">
        <v>0</v>
      </c>
      <c r="I54" s="56">
        <v>12.8</v>
      </c>
      <c r="J54" s="56">
        <v>12.8</v>
      </c>
      <c r="K54" s="56">
        <v>25.6</v>
      </c>
      <c r="L54" s="56">
        <v>40.799999999999997</v>
      </c>
      <c r="M54" s="56">
        <v>40</v>
      </c>
      <c r="N54" s="56">
        <v>12.8</v>
      </c>
      <c r="O54" s="56">
        <v>17</v>
      </c>
      <c r="P54" s="56">
        <f t="shared" si="9"/>
        <v>15.840000000000003</v>
      </c>
      <c r="Q54" s="56">
        <f>IF(OR(AVERAGE($P47:$P49)&lt;=0,AVERAGE($O47:$O49)&lt;=0),1,MIN(1.4,MAX(0.6,AVERAGE($O47:$O49)/AVERAGE($P47:$P49))))</f>
        <v>0.79022988505747127</v>
      </c>
      <c r="R54" s="56">
        <f t="shared" si="6"/>
        <v>12.517241379310347</v>
      </c>
      <c r="S54" s="57">
        <f t="shared" si="7"/>
        <v>-4.482758620689653</v>
      </c>
      <c r="T54" s="59">
        <f t="shared" si="8"/>
        <v>0</v>
      </c>
      <c r="U54" s="49"/>
    </row>
    <row r="55" spans="1:21" ht="15" customHeight="1" x14ac:dyDescent="0.3">
      <c r="B55" s="30"/>
      <c r="C55" s="26">
        <v>0.95833333333333304</v>
      </c>
      <c r="D55" s="6">
        <v>1</v>
      </c>
      <c r="E55" s="7">
        <v>0</v>
      </c>
      <c r="F55" s="7">
        <v>0</v>
      </c>
      <c r="G55" s="7">
        <v>12.8</v>
      </c>
      <c r="H55" s="7">
        <v>0</v>
      </c>
      <c r="I55" s="7">
        <v>12.8</v>
      </c>
      <c r="J55" s="7">
        <v>12.8</v>
      </c>
      <c r="K55" s="7">
        <v>26.4</v>
      </c>
      <c r="L55" s="7">
        <v>42.4</v>
      </c>
      <c r="M55" s="7">
        <v>41.6</v>
      </c>
      <c r="N55" s="7">
        <v>12.8</v>
      </c>
      <c r="O55" s="7">
        <v>18</v>
      </c>
      <c r="P55" s="7">
        <f t="shared" si="9"/>
        <v>16.160000000000004</v>
      </c>
      <c r="Q55" s="7">
        <f>IF(OR(AVERAGE($P47:$P49)&lt;=0,AVERAGE($O47:$O49)&lt;=0),1,MIN(1.4,MAX(0.6,AVERAGE($O47:$O49)/AVERAGE($P47:$P49))))</f>
        <v>0.79022988505747127</v>
      </c>
      <c r="R55" s="7">
        <f t="shared" si="6"/>
        <v>12.770114942528739</v>
      </c>
      <c r="S55" s="7">
        <f t="shared" si="7"/>
        <v>-5.229885057471261</v>
      </c>
      <c r="T55" s="51">
        <f t="shared" si="8"/>
        <v>0</v>
      </c>
    </row>
  </sheetData>
  <mergeCells count="9">
    <mergeCell ref="A22:A24"/>
    <mergeCell ref="A47:A49"/>
    <mergeCell ref="A51:A53"/>
    <mergeCell ref="A26:A28"/>
    <mergeCell ref="C4:D4"/>
    <mergeCell ref="A1:C1"/>
    <mergeCell ref="A2:C2"/>
    <mergeCell ref="E4:N4"/>
    <mergeCell ref="E6:N6"/>
  </mergeCells>
  <pageMargins left="0.7" right="0.7" top="0.75" bottom="0.75" header="0.3" footer="0.3"/>
  <pageSetup orientation="portrait" horizontalDpi="300" verticalDpi="300" r:id="rId1"/>
  <ignoredErrors>
    <ignoredError sqref="Q7:Q31 P7:P3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AFCE9-C42D-4462-BFBA-33E76E969F6B}">
  <dimension ref="A1:U55"/>
  <sheetViews>
    <sheetView showGridLines="0" workbookViewId="0">
      <pane xSplit="4" ySplit="6" topLeftCell="E37" activePane="bottomRight" state="frozen"/>
      <selection pane="topRight" activeCell="C1" sqref="C1"/>
      <selection pane="bottomLeft" activeCell="A7" sqref="A7"/>
      <selection pane="bottomRight" activeCell="Q49" sqref="Q49"/>
    </sheetView>
  </sheetViews>
  <sheetFormatPr defaultRowHeight="14.4" x14ac:dyDescent="0.3"/>
  <cols>
    <col min="1" max="1" width="13.6640625" customWidth="1"/>
    <col min="2" max="2" width="10.5546875" customWidth="1"/>
    <col min="3" max="3" width="11.6640625" customWidth="1"/>
    <col min="4" max="4" width="10.88671875" customWidth="1"/>
    <col min="5" max="6" width="14.109375" customWidth="1"/>
    <col min="7" max="7" width="14" customWidth="1"/>
    <col min="8" max="8" width="14.44140625" customWidth="1"/>
    <col min="9" max="9" width="14.5546875" customWidth="1"/>
    <col min="10" max="10" width="14.109375" customWidth="1"/>
    <col min="11" max="13" width="14.33203125" customWidth="1"/>
    <col min="14" max="14" width="15.44140625" customWidth="1"/>
    <col min="15" max="18" width="14.44140625" customWidth="1"/>
    <col min="19" max="19" width="15" customWidth="1"/>
    <col min="20" max="20" width="19.5546875" customWidth="1"/>
    <col min="21" max="21" width="20" customWidth="1"/>
  </cols>
  <sheetData>
    <row r="1" spans="1:21" ht="35.4" customHeight="1" x14ac:dyDescent="0.3">
      <c r="A1" s="64" t="s">
        <v>3</v>
      </c>
      <c r="B1" s="64"/>
      <c r="C1" s="64"/>
    </row>
    <row r="2" spans="1:21" ht="36.6" customHeight="1" x14ac:dyDescent="0.3">
      <c r="A2" s="65" t="s">
        <v>4</v>
      </c>
      <c r="B2" s="65"/>
      <c r="C2" s="65"/>
      <c r="G2" s="2" t="s">
        <v>5</v>
      </c>
      <c r="H2" s="2"/>
      <c r="I2" s="2"/>
      <c r="J2" s="2"/>
      <c r="K2" s="2"/>
      <c r="L2" s="2"/>
    </row>
    <row r="3" spans="1:21" ht="15" thickBot="1" x14ac:dyDescent="0.35">
      <c r="S3" s="15"/>
    </row>
    <row r="4" spans="1:21" s="13" customFormat="1" ht="27.9" customHeight="1" thickBot="1" x14ac:dyDescent="0.35">
      <c r="B4" s="33"/>
      <c r="C4" s="62" t="s">
        <v>6</v>
      </c>
      <c r="D4" s="63"/>
      <c r="E4" s="66" t="s">
        <v>7</v>
      </c>
      <c r="F4" s="66"/>
      <c r="G4" s="66"/>
      <c r="H4" s="66"/>
      <c r="I4" s="66"/>
      <c r="J4" s="66"/>
      <c r="K4" s="66"/>
      <c r="L4" s="66"/>
      <c r="M4" s="66"/>
      <c r="N4" s="66"/>
      <c r="O4" s="5" t="s">
        <v>8</v>
      </c>
      <c r="P4" s="5" t="s">
        <v>9</v>
      </c>
      <c r="Q4" s="5" t="s">
        <v>10</v>
      </c>
      <c r="R4" s="5" t="s">
        <v>11</v>
      </c>
      <c r="S4" s="12" t="s">
        <v>12</v>
      </c>
      <c r="T4" s="12" t="s">
        <v>13</v>
      </c>
      <c r="U4" s="41" t="s">
        <v>14</v>
      </c>
    </row>
    <row r="5" spans="1:21" s="39" customFormat="1" ht="30.9" customHeight="1" x14ac:dyDescent="0.3">
      <c r="B5" s="34" t="s">
        <v>15</v>
      </c>
      <c r="C5" s="35" t="s">
        <v>16</v>
      </c>
      <c r="D5" s="35" t="s">
        <v>17</v>
      </c>
      <c r="E5" s="47">
        <v>45117</v>
      </c>
      <c r="F5" s="47">
        <v>45118</v>
      </c>
      <c r="G5" s="47">
        <v>45119</v>
      </c>
      <c r="H5" s="47">
        <v>45120</v>
      </c>
      <c r="I5" s="47">
        <v>45121</v>
      </c>
      <c r="J5" s="47">
        <v>45124</v>
      </c>
      <c r="K5" s="47">
        <v>45125</v>
      </c>
      <c r="L5" s="47">
        <v>45126</v>
      </c>
      <c r="M5" s="47">
        <v>45128</v>
      </c>
      <c r="N5" s="47">
        <v>45131</v>
      </c>
      <c r="O5" s="36">
        <v>45132</v>
      </c>
      <c r="P5" s="37" t="s">
        <v>18</v>
      </c>
      <c r="Q5" s="37" t="s">
        <v>18</v>
      </c>
      <c r="R5" s="37" t="s">
        <v>18</v>
      </c>
      <c r="S5" s="35" t="s">
        <v>18</v>
      </c>
      <c r="T5" s="38" t="s">
        <v>18</v>
      </c>
      <c r="U5" s="38" t="s">
        <v>18</v>
      </c>
    </row>
    <row r="6" spans="1:21" x14ac:dyDescent="0.3">
      <c r="A6" s="24"/>
      <c r="B6" s="29"/>
      <c r="C6" s="29"/>
      <c r="D6" s="1"/>
      <c r="E6" s="67" t="s">
        <v>19</v>
      </c>
      <c r="F6" s="67"/>
      <c r="G6" s="67"/>
      <c r="H6" s="67"/>
      <c r="I6" s="67"/>
      <c r="J6" s="67"/>
      <c r="K6" s="67"/>
      <c r="L6" s="67"/>
      <c r="M6" s="67"/>
      <c r="N6" s="67"/>
      <c r="O6" s="4"/>
      <c r="P6" s="3"/>
      <c r="Q6" s="3"/>
      <c r="R6" s="3"/>
      <c r="S6" s="1"/>
      <c r="T6" s="1"/>
      <c r="U6" s="1" t="s">
        <v>20</v>
      </c>
    </row>
    <row r="7" spans="1:21" x14ac:dyDescent="0.3">
      <c r="B7" s="30"/>
      <c r="C7" s="6">
        <v>0</v>
      </c>
      <c r="D7" s="6">
        <v>4.1666666666666664E-2</v>
      </c>
      <c r="E7" s="7">
        <v>14.4</v>
      </c>
      <c r="F7" s="7">
        <v>13.6</v>
      </c>
      <c r="G7" s="7">
        <v>12.8</v>
      </c>
      <c r="H7" s="7">
        <v>13.6</v>
      </c>
      <c r="I7" s="7">
        <v>12.8</v>
      </c>
      <c r="J7" s="7">
        <v>13.6</v>
      </c>
      <c r="K7" s="7">
        <v>13.6</v>
      </c>
      <c r="L7" s="7">
        <v>13.6</v>
      </c>
      <c r="M7" s="7">
        <v>14</v>
      </c>
      <c r="N7" s="7">
        <v>13.8</v>
      </c>
      <c r="O7" s="7">
        <v>1</v>
      </c>
      <c r="P7" s="7">
        <f t="shared" ref="P7:P8" si="0">AVERAGE(E7:N7)</f>
        <v>13.579999999999998</v>
      </c>
      <c r="Q7" s="7">
        <f>IF(OR(AVERAGE($P22:$P24)&lt;=0,AVERAGE($O22:$O24)&lt;=0),1,MIN(1.4,MAX(0.6,AVERAGE($O22:$O24)/AVERAGE($P22:$P24))))</f>
        <v>0.79022988505747127</v>
      </c>
      <c r="R7" s="7">
        <f t="shared" ref="R7:R30" si="1">P7*Q7</f>
        <v>10.731321839080458</v>
      </c>
      <c r="S7" s="7">
        <f t="shared" ref="S7:S30" si="2">R7-O7</f>
        <v>9.7313218390804579</v>
      </c>
      <c r="T7" s="20">
        <f>MAX(0,S7)</f>
        <v>9.7313218390804579</v>
      </c>
    </row>
    <row r="8" spans="1:21" x14ac:dyDescent="0.3">
      <c r="B8" s="30"/>
      <c r="C8" s="6">
        <v>4.1666666666666664E-2</v>
      </c>
      <c r="D8" s="6">
        <v>8.3333333333333301E-2</v>
      </c>
      <c r="E8" s="7">
        <v>14.4</v>
      </c>
      <c r="F8" s="7">
        <v>13.6</v>
      </c>
      <c r="G8" s="7">
        <v>12.8</v>
      </c>
      <c r="H8" s="7">
        <v>13.6</v>
      </c>
      <c r="I8" s="7">
        <v>12.8</v>
      </c>
      <c r="J8" s="7">
        <v>13.6</v>
      </c>
      <c r="K8" s="7">
        <v>13.6</v>
      </c>
      <c r="L8" s="7">
        <v>13.6</v>
      </c>
      <c r="M8" s="7">
        <v>14</v>
      </c>
      <c r="N8" s="7">
        <v>13.8</v>
      </c>
      <c r="O8" s="7">
        <v>1</v>
      </c>
      <c r="P8" s="7">
        <f t="shared" si="0"/>
        <v>13.579999999999998</v>
      </c>
      <c r="Q8" s="7">
        <f>IF(OR(AVERAGE($P22:$P24)&lt;=0,AVERAGE($O22:$O24)&lt;=0),1,MIN(1.4,MAX(0.6,AVERAGE($O22:$O24)/AVERAGE($P22:$P24))))</f>
        <v>0.79022988505747127</v>
      </c>
      <c r="R8" s="7">
        <f t="shared" si="1"/>
        <v>10.731321839080458</v>
      </c>
      <c r="S8" s="7">
        <f t="shared" si="2"/>
        <v>9.7313218390804579</v>
      </c>
      <c r="T8" s="20">
        <f t="shared" ref="T8:T30" si="3">MAX(0,S8)</f>
        <v>9.7313218390804579</v>
      </c>
    </row>
    <row r="9" spans="1:21" x14ac:dyDescent="0.3">
      <c r="B9" s="30"/>
      <c r="C9" s="6">
        <v>8.3333333333333301E-2</v>
      </c>
      <c r="D9" s="6">
        <v>0.125</v>
      </c>
      <c r="E9" s="7">
        <v>14.4</v>
      </c>
      <c r="F9" s="7">
        <v>13.6</v>
      </c>
      <c r="G9" s="7">
        <v>12.8</v>
      </c>
      <c r="H9" s="7">
        <v>13.6</v>
      </c>
      <c r="I9" s="7">
        <v>12.8</v>
      </c>
      <c r="J9" s="7">
        <v>13.6</v>
      </c>
      <c r="K9" s="7">
        <v>13.6</v>
      </c>
      <c r="L9" s="7">
        <v>13.6</v>
      </c>
      <c r="M9" s="7">
        <v>14</v>
      </c>
      <c r="N9" s="7">
        <v>13.8</v>
      </c>
      <c r="O9" s="7">
        <v>1</v>
      </c>
      <c r="P9" s="7">
        <f>AVERAGE(E9:N9)</f>
        <v>13.579999999999998</v>
      </c>
      <c r="Q9" s="7">
        <f>IF(OR(AVERAGE($P22:$P24)&lt;=0,AVERAGE($O22:$O24)&lt;=0),1,MIN(1.4,MAX(0.6,AVERAGE($O22:$O24)/AVERAGE($P22:$P24))))</f>
        <v>0.79022988505747127</v>
      </c>
      <c r="R9" s="7">
        <f t="shared" si="1"/>
        <v>10.731321839080458</v>
      </c>
      <c r="S9" s="7">
        <f t="shared" si="2"/>
        <v>9.7313218390804579</v>
      </c>
      <c r="T9" s="20">
        <f t="shared" si="3"/>
        <v>9.7313218390804579</v>
      </c>
    </row>
    <row r="10" spans="1:21" x14ac:dyDescent="0.3">
      <c r="B10" s="30"/>
      <c r="C10" s="6">
        <v>0.125</v>
      </c>
      <c r="D10" s="6">
        <v>0.16666666666666699</v>
      </c>
      <c r="E10" s="7">
        <v>14.4</v>
      </c>
      <c r="F10" s="7">
        <v>13.6</v>
      </c>
      <c r="G10" s="7">
        <v>12.8</v>
      </c>
      <c r="H10" s="7">
        <v>12.8</v>
      </c>
      <c r="I10" s="7">
        <v>12.8</v>
      </c>
      <c r="J10" s="7">
        <v>12.8</v>
      </c>
      <c r="K10" s="7">
        <v>12.8</v>
      </c>
      <c r="L10" s="7">
        <v>13.6</v>
      </c>
      <c r="M10" s="7">
        <v>15.2</v>
      </c>
      <c r="N10" s="7">
        <v>14.4</v>
      </c>
      <c r="O10" s="7">
        <v>1</v>
      </c>
      <c r="P10" s="7">
        <f>AVERAGE(E10:N10)</f>
        <v>13.52</v>
      </c>
      <c r="Q10" s="7">
        <f>IF(OR(AVERAGE($P22:$P24)&lt;=0,AVERAGE($O22:$O24)&lt;=0),1,MIN(1.4,MAX(0.6,AVERAGE($O22:$O24)/AVERAGE($P22:$P24))))</f>
        <v>0.79022988505747127</v>
      </c>
      <c r="R10" s="7">
        <f t="shared" si="1"/>
        <v>10.683908045977011</v>
      </c>
      <c r="S10" s="7">
        <f t="shared" si="2"/>
        <v>9.6839080459770113</v>
      </c>
      <c r="T10" s="20">
        <f t="shared" si="3"/>
        <v>9.6839080459770113</v>
      </c>
    </row>
    <row r="11" spans="1:21" x14ac:dyDescent="0.3">
      <c r="B11" s="30"/>
      <c r="C11" s="6">
        <v>0.16666666666666699</v>
      </c>
      <c r="D11" s="6">
        <v>0.20833333333333301</v>
      </c>
      <c r="E11" s="7">
        <v>12</v>
      </c>
      <c r="F11" s="7">
        <v>13.6</v>
      </c>
      <c r="G11" s="7">
        <v>12.8</v>
      </c>
      <c r="H11" s="7">
        <v>12.8</v>
      </c>
      <c r="I11" s="7">
        <v>12</v>
      </c>
      <c r="J11" s="7">
        <v>12.8</v>
      </c>
      <c r="K11" s="7">
        <v>12</v>
      </c>
      <c r="L11" s="7">
        <v>12.8</v>
      </c>
      <c r="M11" s="7">
        <v>12.8</v>
      </c>
      <c r="N11" s="7">
        <v>13.6</v>
      </c>
      <c r="O11" s="7">
        <v>1</v>
      </c>
      <c r="P11" s="7">
        <f>AVERAGE(E11:N11)</f>
        <v>12.719999999999999</v>
      </c>
      <c r="Q11" s="7">
        <f>IF(OR(AVERAGE($P22:$P24)&lt;=0,AVERAGE($O22:$O24)&lt;=0),1,MIN(1.4,MAX(0.6,AVERAGE($O22:$O24)/AVERAGE($P22:$P24))))</f>
        <v>0.79022988505747127</v>
      </c>
      <c r="R11" s="7">
        <f t="shared" si="1"/>
        <v>10.051724137931034</v>
      </c>
      <c r="S11" s="7">
        <f t="shared" si="2"/>
        <v>9.0517241379310338</v>
      </c>
      <c r="T11" s="20">
        <f t="shared" si="3"/>
        <v>9.0517241379310338</v>
      </c>
    </row>
    <row r="12" spans="1:21" x14ac:dyDescent="0.3">
      <c r="B12" s="30"/>
      <c r="C12" s="6">
        <v>0.20833333333333301</v>
      </c>
      <c r="D12" s="6">
        <v>0.25</v>
      </c>
      <c r="E12" s="7">
        <v>15.2</v>
      </c>
      <c r="F12" s="7">
        <v>14.4</v>
      </c>
      <c r="G12" s="7">
        <v>12.8</v>
      </c>
      <c r="H12" s="7">
        <v>13.6</v>
      </c>
      <c r="I12" s="7">
        <v>12.8</v>
      </c>
      <c r="J12" s="7">
        <v>12.8</v>
      </c>
      <c r="K12" s="7">
        <v>12</v>
      </c>
      <c r="L12" s="7">
        <v>13.6</v>
      </c>
      <c r="M12" s="7">
        <v>12.8</v>
      </c>
      <c r="N12" s="7">
        <v>12.8</v>
      </c>
      <c r="O12" s="7">
        <v>1</v>
      </c>
      <c r="P12" s="7">
        <f>AVERAGE(E12:N12)</f>
        <v>13.280000000000001</v>
      </c>
      <c r="Q12" s="7">
        <f>IF(OR(AVERAGE($P22:$P24)&lt;=0,AVERAGE($O22:$O24)&lt;=0),1,MIN(1.4,MAX(0.6,AVERAGE($O22:$O24)/AVERAGE($P22:$P24))))</f>
        <v>0.79022988505747127</v>
      </c>
      <c r="R12" s="7">
        <f t="shared" si="1"/>
        <v>10.494252873563219</v>
      </c>
      <c r="S12" s="7">
        <f t="shared" si="2"/>
        <v>9.4942528735632195</v>
      </c>
      <c r="T12" s="20">
        <f t="shared" si="3"/>
        <v>9.4942528735632195</v>
      </c>
    </row>
    <row r="13" spans="1:21" x14ac:dyDescent="0.3">
      <c r="B13" s="30"/>
      <c r="C13" s="6">
        <v>0.25</v>
      </c>
      <c r="D13" s="6">
        <v>0.29166666666666702</v>
      </c>
      <c r="E13" s="7">
        <v>13.6</v>
      </c>
      <c r="F13" s="7">
        <v>13.6</v>
      </c>
      <c r="G13" s="7">
        <v>12.8</v>
      </c>
      <c r="H13" s="7">
        <v>12</v>
      </c>
      <c r="I13" s="7">
        <v>12.8</v>
      </c>
      <c r="J13" s="7">
        <v>12.8</v>
      </c>
      <c r="K13" s="7">
        <v>12.8</v>
      </c>
      <c r="L13" s="7">
        <v>15.2</v>
      </c>
      <c r="M13" s="7">
        <v>14.4</v>
      </c>
      <c r="N13" s="7">
        <v>12.8</v>
      </c>
      <c r="O13" s="7">
        <v>1</v>
      </c>
      <c r="P13" s="7">
        <f>AVERAGE(E13:N13)</f>
        <v>13.280000000000001</v>
      </c>
      <c r="Q13" s="7">
        <f>IF(OR(AVERAGE($P22:$P24)&lt;=0,AVERAGE($O22:$O24)&lt;=0),1,MIN(1.4,MAX(0.6,AVERAGE($O22:$O24)/AVERAGE($P22:$P24))))</f>
        <v>0.79022988505747127</v>
      </c>
      <c r="R13" s="7">
        <f t="shared" si="1"/>
        <v>10.494252873563219</v>
      </c>
      <c r="S13" s="7">
        <f t="shared" si="2"/>
        <v>9.4942528735632195</v>
      </c>
      <c r="T13" s="20">
        <f t="shared" si="3"/>
        <v>9.4942528735632195</v>
      </c>
    </row>
    <row r="14" spans="1:21" x14ac:dyDescent="0.3">
      <c r="B14" s="30"/>
      <c r="C14" s="6">
        <v>0.29166666666666702</v>
      </c>
      <c r="D14" s="6">
        <v>0.33333333333333298</v>
      </c>
      <c r="E14" s="7">
        <v>12</v>
      </c>
      <c r="F14" s="7">
        <v>12.8</v>
      </c>
      <c r="G14" s="7">
        <v>12.8</v>
      </c>
      <c r="H14" s="7">
        <v>10.4</v>
      </c>
      <c r="I14" s="7">
        <v>12.8</v>
      </c>
      <c r="J14" s="7">
        <v>12.8</v>
      </c>
      <c r="K14" s="7">
        <v>13.6</v>
      </c>
      <c r="L14" s="7">
        <v>16.8</v>
      </c>
      <c r="M14" s="7">
        <v>16</v>
      </c>
      <c r="N14" s="7">
        <v>12.8</v>
      </c>
      <c r="O14" s="7">
        <v>2</v>
      </c>
      <c r="P14" s="7">
        <f t="shared" ref="P14:P30" si="4">AVERAGE(E14:N14)</f>
        <v>13.279999999999998</v>
      </c>
      <c r="Q14" s="7">
        <f>IF(OR(AVERAGE($P22:$P24)&lt;=0,AVERAGE($O22:$O24)&lt;=0),1,MIN(1.4,MAX(0.6,AVERAGE($O22:$O24)/AVERAGE($P22:$P24))))</f>
        <v>0.79022988505747127</v>
      </c>
      <c r="R14" s="7">
        <f t="shared" si="1"/>
        <v>10.494252873563216</v>
      </c>
      <c r="S14" s="7">
        <f t="shared" si="2"/>
        <v>8.4942528735632159</v>
      </c>
      <c r="T14" s="20">
        <f t="shared" si="3"/>
        <v>8.4942528735632159</v>
      </c>
    </row>
    <row r="15" spans="1:21" x14ac:dyDescent="0.3">
      <c r="B15" s="30"/>
      <c r="C15" s="6">
        <v>0.33333333333333298</v>
      </c>
      <c r="D15" s="6">
        <v>0.375</v>
      </c>
      <c r="E15" s="7">
        <v>10.4</v>
      </c>
      <c r="F15" s="7">
        <v>12</v>
      </c>
      <c r="G15" s="7">
        <v>12.8</v>
      </c>
      <c r="H15" s="7">
        <v>8.8000000000000007</v>
      </c>
      <c r="I15" s="7">
        <v>12.8</v>
      </c>
      <c r="J15" s="7">
        <v>12.8</v>
      </c>
      <c r="K15" s="7">
        <v>14.4</v>
      </c>
      <c r="L15" s="7">
        <v>18.399999999999999</v>
      </c>
      <c r="M15" s="7">
        <v>17.600000000000001</v>
      </c>
      <c r="N15" s="7">
        <v>12.8</v>
      </c>
      <c r="O15" s="7">
        <v>3</v>
      </c>
      <c r="P15" s="7">
        <f t="shared" si="4"/>
        <v>13.280000000000001</v>
      </c>
      <c r="Q15" s="7">
        <f>IF(OR(AVERAGE($P22:$P24)&lt;=0,AVERAGE($O22:$O24)&lt;=0),1,MIN(1.4,MAX(0.6,AVERAGE($O22:$O24)/AVERAGE($P22:$P24))))</f>
        <v>0.79022988505747127</v>
      </c>
      <c r="R15" s="7">
        <f t="shared" si="1"/>
        <v>10.494252873563219</v>
      </c>
      <c r="S15" s="7">
        <f t="shared" si="2"/>
        <v>7.4942528735632195</v>
      </c>
      <c r="T15" s="20">
        <f t="shared" si="3"/>
        <v>7.4942528735632195</v>
      </c>
    </row>
    <row r="16" spans="1:21" x14ac:dyDescent="0.3">
      <c r="B16" s="30"/>
      <c r="C16" s="6">
        <v>0.375</v>
      </c>
      <c r="D16" s="6">
        <v>0.41666666666666702</v>
      </c>
      <c r="E16" s="7">
        <v>8.8000000000000007</v>
      </c>
      <c r="F16" s="7">
        <v>11.2</v>
      </c>
      <c r="G16" s="7">
        <v>12.8</v>
      </c>
      <c r="H16" s="7">
        <v>7.2</v>
      </c>
      <c r="I16" s="7">
        <v>12.8</v>
      </c>
      <c r="J16" s="7">
        <v>12.8</v>
      </c>
      <c r="K16" s="7">
        <v>15.2</v>
      </c>
      <c r="L16" s="7">
        <v>20</v>
      </c>
      <c r="M16" s="7">
        <v>19.2</v>
      </c>
      <c r="N16" s="7">
        <v>12.8</v>
      </c>
      <c r="O16" s="7">
        <v>4</v>
      </c>
      <c r="P16" s="7">
        <f t="shared" si="4"/>
        <v>13.280000000000001</v>
      </c>
      <c r="Q16" s="7">
        <f>IF(OR(AVERAGE($P22:$P24)&lt;=0,AVERAGE($O22:$O24)&lt;=0),1,MIN(1.4,MAX(0.6,AVERAGE($O22:$O24)/AVERAGE($P22:$P24))))</f>
        <v>0.79022988505747127</v>
      </c>
      <c r="R16" s="7">
        <f t="shared" si="1"/>
        <v>10.494252873563219</v>
      </c>
      <c r="S16" s="7">
        <f t="shared" si="2"/>
        <v>6.4942528735632195</v>
      </c>
      <c r="T16" s="20">
        <f t="shared" si="3"/>
        <v>6.4942528735632195</v>
      </c>
    </row>
    <row r="17" spans="1:21" x14ac:dyDescent="0.3">
      <c r="B17" s="30"/>
      <c r="C17" s="6">
        <v>0.41666666666666702</v>
      </c>
      <c r="D17" s="6">
        <v>0.45833333333333298</v>
      </c>
      <c r="E17" s="7">
        <v>7.2</v>
      </c>
      <c r="F17" s="7">
        <v>10.4</v>
      </c>
      <c r="G17" s="7">
        <v>12.8</v>
      </c>
      <c r="H17" s="7">
        <v>5.6</v>
      </c>
      <c r="I17" s="7">
        <v>12.8</v>
      </c>
      <c r="J17" s="7">
        <v>12.8</v>
      </c>
      <c r="K17" s="7">
        <v>16</v>
      </c>
      <c r="L17" s="7">
        <v>21.6</v>
      </c>
      <c r="M17" s="7">
        <v>20.8</v>
      </c>
      <c r="N17" s="7">
        <v>12.8</v>
      </c>
      <c r="O17" s="7">
        <v>5</v>
      </c>
      <c r="P17" s="7">
        <f t="shared" si="4"/>
        <v>13.279999999999998</v>
      </c>
      <c r="Q17" s="7">
        <f>IF(OR(AVERAGE($P22:$P24)&lt;=0,AVERAGE($O22:$O24)&lt;=0),1,MIN(1.4,MAX(0.6,AVERAGE($O22:$O24)/AVERAGE($P22:$P24))))</f>
        <v>0.79022988505747127</v>
      </c>
      <c r="R17" s="7">
        <f t="shared" si="1"/>
        <v>10.494252873563216</v>
      </c>
      <c r="S17" s="7">
        <f t="shared" si="2"/>
        <v>5.4942528735632159</v>
      </c>
      <c r="T17" s="20">
        <f t="shared" si="3"/>
        <v>5.4942528735632159</v>
      </c>
    </row>
    <row r="18" spans="1:21" x14ac:dyDescent="0.3">
      <c r="B18" s="30"/>
      <c r="C18" s="6">
        <v>0.45833333333333298</v>
      </c>
      <c r="D18" s="6">
        <v>0.5</v>
      </c>
      <c r="E18" s="7">
        <v>5.6</v>
      </c>
      <c r="F18" s="7">
        <v>9.6</v>
      </c>
      <c r="G18" s="7">
        <v>12.8</v>
      </c>
      <c r="H18" s="7">
        <v>4</v>
      </c>
      <c r="I18" s="7">
        <v>12.8</v>
      </c>
      <c r="J18" s="7">
        <v>12.8</v>
      </c>
      <c r="K18" s="7">
        <v>16.8</v>
      </c>
      <c r="L18" s="7">
        <v>23.2</v>
      </c>
      <c r="M18" s="7">
        <v>22.4</v>
      </c>
      <c r="N18" s="7">
        <v>12.8</v>
      </c>
      <c r="O18" s="7">
        <v>6</v>
      </c>
      <c r="P18" s="7">
        <f t="shared" si="4"/>
        <v>13.280000000000001</v>
      </c>
      <c r="Q18" s="7">
        <f>IF(OR(AVERAGE($P22:$P24)&lt;=0,AVERAGE($O22:$O24)&lt;=0),1,MIN(1.4,MAX(0.6,AVERAGE($O22:$O24)/AVERAGE($P22:$P24))))</f>
        <v>0.79022988505747127</v>
      </c>
      <c r="R18" s="7">
        <f t="shared" si="1"/>
        <v>10.494252873563219</v>
      </c>
      <c r="S18" s="7">
        <f t="shared" si="2"/>
        <v>4.4942528735632195</v>
      </c>
      <c r="T18" s="20">
        <f t="shared" si="3"/>
        <v>4.4942528735632195</v>
      </c>
    </row>
    <row r="19" spans="1:21" x14ac:dyDescent="0.3">
      <c r="B19" s="30"/>
      <c r="C19" s="6">
        <v>0.5</v>
      </c>
      <c r="D19" s="6">
        <v>0.54166666666666696</v>
      </c>
      <c r="E19" s="7">
        <v>4</v>
      </c>
      <c r="F19" s="7">
        <v>8.8000000000000007</v>
      </c>
      <c r="G19" s="7">
        <v>12.8</v>
      </c>
      <c r="H19" s="7">
        <v>2.4</v>
      </c>
      <c r="I19" s="7">
        <v>12.8</v>
      </c>
      <c r="J19" s="7">
        <v>12.8</v>
      </c>
      <c r="K19" s="7">
        <v>17.600000000000001</v>
      </c>
      <c r="L19" s="7">
        <v>24.8</v>
      </c>
      <c r="M19" s="7">
        <v>24</v>
      </c>
      <c r="N19" s="7">
        <v>12.8</v>
      </c>
      <c r="O19" s="7">
        <v>7</v>
      </c>
      <c r="P19" s="7">
        <f t="shared" si="4"/>
        <v>13.279999999999998</v>
      </c>
      <c r="Q19" s="7">
        <f>IF(OR(AVERAGE($P22:$P24)&lt;=0,AVERAGE($O22:$O24)&lt;=0),1,MIN(1.4,MAX(0.6,AVERAGE($O22:$O24)/AVERAGE($P22:$P24))))</f>
        <v>0.79022988505747127</v>
      </c>
      <c r="R19" s="7">
        <f t="shared" si="1"/>
        <v>10.494252873563216</v>
      </c>
      <c r="S19" s="7">
        <f t="shared" si="2"/>
        <v>3.4942528735632159</v>
      </c>
      <c r="T19" s="20">
        <f t="shared" si="3"/>
        <v>3.4942528735632159</v>
      </c>
    </row>
    <row r="20" spans="1:21" x14ac:dyDescent="0.3">
      <c r="B20" s="30"/>
      <c r="C20" s="6">
        <v>0.54166666666666696</v>
      </c>
      <c r="D20" s="6">
        <v>0.58333333333333304</v>
      </c>
      <c r="E20" s="7">
        <v>2.4</v>
      </c>
      <c r="F20" s="7">
        <v>7.9999999999999902</v>
      </c>
      <c r="G20" s="7">
        <v>12.8</v>
      </c>
      <c r="H20" s="7">
        <v>0.79999999999999905</v>
      </c>
      <c r="I20" s="7">
        <v>12.8</v>
      </c>
      <c r="J20" s="7">
        <v>12.8</v>
      </c>
      <c r="K20" s="7">
        <v>18.399999999999999</v>
      </c>
      <c r="L20" s="7">
        <v>26.4</v>
      </c>
      <c r="M20" s="7">
        <v>25.6</v>
      </c>
      <c r="N20" s="7">
        <v>12.8</v>
      </c>
      <c r="O20" s="7">
        <v>8</v>
      </c>
      <c r="P20" s="7">
        <f t="shared" si="4"/>
        <v>13.280000000000001</v>
      </c>
      <c r="Q20" s="7">
        <f>IF(OR(AVERAGE($P22:$P24)&lt;=0,AVERAGE($O22:$O24)&lt;=0),1,MIN(1.4,MAX(0.6,AVERAGE($O22:$O24)/AVERAGE($P22:$P24))))</f>
        <v>0.79022988505747127</v>
      </c>
      <c r="R20" s="7">
        <f t="shared" si="1"/>
        <v>10.494252873563219</v>
      </c>
      <c r="S20" s="7">
        <f t="shared" si="2"/>
        <v>2.4942528735632195</v>
      </c>
      <c r="T20" s="20">
        <f t="shared" si="3"/>
        <v>2.4942528735632195</v>
      </c>
    </row>
    <row r="21" spans="1:21" x14ac:dyDescent="0.3">
      <c r="B21" s="30"/>
      <c r="C21" s="6">
        <v>0.58333333333333304</v>
      </c>
      <c r="D21" s="6">
        <v>0.625</v>
      </c>
      <c r="E21" s="7">
        <v>0</v>
      </c>
      <c r="F21" s="7">
        <v>7.1999999999999904</v>
      </c>
      <c r="G21" s="7">
        <v>12.8</v>
      </c>
      <c r="H21" s="7">
        <v>0</v>
      </c>
      <c r="I21" s="7">
        <v>12.8</v>
      </c>
      <c r="J21" s="7">
        <v>12.8</v>
      </c>
      <c r="K21" s="7">
        <v>19.2</v>
      </c>
      <c r="L21" s="7">
        <v>28</v>
      </c>
      <c r="M21" s="7">
        <v>27.2</v>
      </c>
      <c r="N21" s="7">
        <v>12.8</v>
      </c>
      <c r="O21" s="7">
        <v>9</v>
      </c>
      <c r="P21" s="7">
        <f t="shared" si="4"/>
        <v>13.280000000000001</v>
      </c>
      <c r="Q21" s="7">
        <f>IF(OR(AVERAGE($P22:$P24)&lt;=0,AVERAGE($O22:$O24)&lt;=0),1,MIN(1.4,MAX(0.6,AVERAGE($O22:$O24)/AVERAGE($P22:$P24))))</f>
        <v>0.79022988505747127</v>
      </c>
      <c r="R21" s="7">
        <f t="shared" si="1"/>
        <v>10.494252873563219</v>
      </c>
      <c r="S21" s="7">
        <f t="shared" si="2"/>
        <v>1.4942528735632195</v>
      </c>
      <c r="T21" s="20">
        <f t="shared" si="3"/>
        <v>1.4942528735632195</v>
      </c>
    </row>
    <row r="22" spans="1:21" x14ac:dyDescent="0.3">
      <c r="A22" s="68" t="s">
        <v>21</v>
      </c>
      <c r="B22" s="42"/>
      <c r="C22" s="8">
        <v>0.625</v>
      </c>
      <c r="D22" s="8">
        <v>0.66666666666666696</v>
      </c>
      <c r="E22" s="9">
        <v>0</v>
      </c>
      <c r="F22" s="9">
        <v>6.3999999999999897</v>
      </c>
      <c r="G22" s="9">
        <v>12.8</v>
      </c>
      <c r="H22" s="9">
        <v>0</v>
      </c>
      <c r="I22" s="9">
        <v>12.8</v>
      </c>
      <c r="J22" s="9">
        <v>12.8</v>
      </c>
      <c r="K22" s="9">
        <v>20</v>
      </c>
      <c r="L22" s="9">
        <v>29.6</v>
      </c>
      <c r="M22" s="9">
        <v>28.8</v>
      </c>
      <c r="N22" s="9">
        <v>12.8</v>
      </c>
      <c r="O22" s="9">
        <v>10</v>
      </c>
      <c r="P22" s="9">
        <f t="shared" si="4"/>
        <v>13.599999999999998</v>
      </c>
      <c r="Q22" s="9">
        <f>IF(OR(AVERAGE($P22:$P24)&lt;=0,AVERAGE($O22:$O24)&lt;=0),1,MIN(1.4,MAX(0.6,AVERAGE($O22:$O24)/AVERAGE($P22:$P24))))</f>
        <v>0.79022988505747127</v>
      </c>
      <c r="R22" s="9">
        <f t="shared" si="1"/>
        <v>10.747126436781608</v>
      </c>
      <c r="S22" s="9">
        <f t="shared" si="2"/>
        <v>0.74712643678160795</v>
      </c>
      <c r="T22" s="21">
        <f t="shared" si="3"/>
        <v>0.74712643678160795</v>
      </c>
    </row>
    <row r="23" spans="1:21" x14ac:dyDescent="0.3">
      <c r="A23" s="68"/>
      <c r="B23" s="42"/>
      <c r="C23" s="8">
        <v>0.66666666666666696</v>
      </c>
      <c r="D23" s="8">
        <v>0.70833333333333304</v>
      </c>
      <c r="E23" s="9">
        <v>0</v>
      </c>
      <c r="F23" s="9">
        <v>5.5999999999999899</v>
      </c>
      <c r="G23" s="9">
        <v>12.8</v>
      </c>
      <c r="H23" s="9">
        <v>0</v>
      </c>
      <c r="I23" s="9">
        <v>12.8</v>
      </c>
      <c r="J23" s="9">
        <v>12.8</v>
      </c>
      <c r="K23" s="9">
        <v>20.8</v>
      </c>
      <c r="L23" s="9">
        <v>31.2</v>
      </c>
      <c r="M23" s="9">
        <v>30.4</v>
      </c>
      <c r="N23" s="9">
        <v>12.8</v>
      </c>
      <c r="O23" s="9">
        <v>11</v>
      </c>
      <c r="P23" s="9">
        <f t="shared" si="4"/>
        <v>13.920000000000002</v>
      </c>
      <c r="Q23" s="9">
        <f>IF(OR(AVERAGE($P22:$P24)&lt;=0,AVERAGE($O22:$O24)&lt;=0),1,MIN(1.4,MAX(0.6,AVERAGE($O22:$O24)/AVERAGE($P22:$P24))))</f>
        <v>0.79022988505747127</v>
      </c>
      <c r="R23" s="9">
        <f t="shared" si="1"/>
        <v>11.000000000000002</v>
      </c>
      <c r="S23" s="9">
        <f t="shared" si="2"/>
        <v>0</v>
      </c>
      <c r="T23" s="21">
        <f t="shared" si="3"/>
        <v>0</v>
      </c>
    </row>
    <row r="24" spans="1:21" x14ac:dyDescent="0.3">
      <c r="A24" s="68"/>
      <c r="B24" s="42"/>
      <c r="C24" s="8">
        <v>0.70833333333333304</v>
      </c>
      <c r="D24" s="8">
        <v>0.75</v>
      </c>
      <c r="E24" s="9">
        <v>0</v>
      </c>
      <c r="F24" s="9">
        <v>4.7999999999999901</v>
      </c>
      <c r="G24" s="9">
        <v>12.8</v>
      </c>
      <c r="H24" s="9">
        <v>0</v>
      </c>
      <c r="I24" s="9">
        <v>12.8</v>
      </c>
      <c r="J24" s="9">
        <v>12.8</v>
      </c>
      <c r="K24" s="9">
        <v>21.6</v>
      </c>
      <c r="L24" s="9">
        <v>32.799999999999997</v>
      </c>
      <c r="M24" s="9">
        <v>32</v>
      </c>
      <c r="N24" s="9">
        <v>12.8</v>
      </c>
      <c r="O24" s="9">
        <v>12</v>
      </c>
      <c r="P24" s="9">
        <f t="shared" si="4"/>
        <v>14.239999999999998</v>
      </c>
      <c r="Q24" s="9">
        <f>IF(OR(AVERAGE($P22:$P24)&lt;=0,AVERAGE($O22:$O24)&lt;=0),1,MIN(1.4,MAX(0.6,AVERAGE($O22:$O24)/AVERAGE($P22:$P24))))</f>
        <v>0.79022988505747127</v>
      </c>
      <c r="R24" s="9">
        <f t="shared" si="1"/>
        <v>11.25287356321839</v>
      </c>
      <c r="S24" s="9">
        <f t="shared" si="2"/>
        <v>-0.74712643678160973</v>
      </c>
      <c r="T24" s="21">
        <f t="shared" si="3"/>
        <v>0</v>
      </c>
    </row>
    <row r="25" spans="1:21" x14ac:dyDescent="0.3">
      <c r="B25" s="30"/>
      <c r="C25" s="6">
        <v>0.75</v>
      </c>
      <c r="D25" s="6">
        <v>0.79166666666666696</v>
      </c>
      <c r="E25" s="7">
        <v>0</v>
      </c>
      <c r="F25" s="7">
        <v>4</v>
      </c>
      <c r="G25" s="7">
        <v>12.8</v>
      </c>
      <c r="H25" s="7">
        <v>0</v>
      </c>
      <c r="I25" s="7">
        <v>12.8</v>
      </c>
      <c r="J25" s="7">
        <v>12.8</v>
      </c>
      <c r="K25" s="7">
        <v>22.4</v>
      </c>
      <c r="L25" s="7">
        <v>34.4</v>
      </c>
      <c r="M25" s="7">
        <v>33.6</v>
      </c>
      <c r="N25" s="7">
        <v>12.8</v>
      </c>
      <c r="O25" s="7">
        <v>10</v>
      </c>
      <c r="P25" s="7">
        <f t="shared" si="4"/>
        <v>14.560000000000002</v>
      </c>
      <c r="Q25" s="7">
        <f>IF(OR(AVERAGE($P22:$P24)&lt;=0,AVERAGE($O22:$O24)&lt;=0),1,MIN(1.4,MAX(0.6,AVERAGE($O22:$O24)/AVERAGE($P22:$P24))))</f>
        <v>0.79022988505747127</v>
      </c>
      <c r="R25" s="7">
        <f t="shared" si="1"/>
        <v>11.505747126436784</v>
      </c>
      <c r="S25" s="7">
        <f t="shared" si="2"/>
        <v>1.5057471264367841</v>
      </c>
      <c r="T25" s="20">
        <f t="shared" si="3"/>
        <v>1.5057471264367841</v>
      </c>
    </row>
    <row r="26" spans="1:21" ht="14.4" customHeight="1" x14ac:dyDescent="0.3">
      <c r="A26" s="70" t="s">
        <v>22</v>
      </c>
      <c r="B26" s="43"/>
      <c r="C26" s="10">
        <v>0.79166666666666696</v>
      </c>
      <c r="D26" s="10">
        <v>0.83333333333333304</v>
      </c>
      <c r="E26" s="11">
        <v>0</v>
      </c>
      <c r="F26" s="11">
        <v>3.2</v>
      </c>
      <c r="G26" s="11">
        <v>12.8</v>
      </c>
      <c r="H26" s="11">
        <v>0</v>
      </c>
      <c r="I26" s="11">
        <v>12.8</v>
      </c>
      <c r="J26" s="11">
        <v>12.8</v>
      </c>
      <c r="K26" s="11">
        <v>23.2</v>
      </c>
      <c r="L26" s="11">
        <v>36</v>
      </c>
      <c r="M26" s="11">
        <v>35.200000000000003</v>
      </c>
      <c r="N26" s="11">
        <v>12.8</v>
      </c>
      <c r="O26" s="11">
        <v>10</v>
      </c>
      <c r="P26" s="11">
        <f t="shared" si="4"/>
        <v>14.88</v>
      </c>
      <c r="Q26" s="11">
        <f>IF(OR(AVERAGE($P22:$P24)&lt;=0,AVERAGE($O22:$O24)&lt;=0),1,MIN(1.4,MAX(0.6,AVERAGE($O22:$O24)/AVERAGE($P22:$P24))))</f>
        <v>0.79022988505747127</v>
      </c>
      <c r="R26" s="11">
        <f t="shared" si="1"/>
        <v>11.758620689655173</v>
      </c>
      <c r="S26" s="11">
        <f t="shared" si="2"/>
        <v>1.7586206896551726</v>
      </c>
      <c r="T26" s="22">
        <f t="shared" si="3"/>
        <v>1.7586206896551726</v>
      </c>
    </row>
    <row r="27" spans="1:21" x14ac:dyDescent="0.3">
      <c r="A27" s="70"/>
      <c r="B27" s="43"/>
      <c r="C27" s="10">
        <v>0.83333333333333304</v>
      </c>
      <c r="D27" s="10">
        <v>0.875</v>
      </c>
      <c r="E27" s="11">
        <v>0</v>
      </c>
      <c r="F27" s="11">
        <v>2.4</v>
      </c>
      <c r="G27" s="11">
        <v>12.8</v>
      </c>
      <c r="H27" s="11">
        <v>0</v>
      </c>
      <c r="I27" s="11">
        <v>12.8</v>
      </c>
      <c r="J27" s="11">
        <v>12.8</v>
      </c>
      <c r="K27" s="11">
        <v>24</v>
      </c>
      <c r="L27" s="11">
        <v>37.6</v>
      </c>
      <c r="M27" s="11">
        <v>36.799999999999997</v>
      </c>
      <c r="N27" s="11">
        <v>12.8</v>
      </c>
      <c r="O27" s="11">
        <v>10</v>
      </c>
      <c r="P27" s="11">
        <f t="shared" si="4"/>
        <v>15.2</v>
      </c>
      <c r="Q27" s="11">
        <f>IF(OR(AVERAGE($P22:$P24)&lt;=0,AVERAGE($O22:$O24)&lt;=0),1,MIN(1.4,MAX(0.6,AVERAGE($O22:$O24)/AVERAGE($P22:$P24))))</f>
        <v>0.79022988505747127</v>
      </c>
      <c r="R27" s="11">
        <f t="shared" si="1"/>
        <v>12.011494252873563</v>
      </c>
      <c r="S27" s="11">
        <f t="shared" si="2"/>
        <v>2.0114942528735629</v>
      </c>
      <c r="T27" s="22">
        <f t="shared" si="3"/>
        <v>2.0114942528735629</v>
      </c>
    </row>
    <row r="28" spans="1:21" x14ac:dyDescent="0.3">
      <c r="A28" s="70"/>
      <c r="B28" s="43"/>
      <c r="C28" s="10">
        <v>0.875</v>
      </c>
      <c r="D28" s="10">
        <v>0.91666666666666696</v>
      </c>
      <c r="E28" s="11">
        <v>0</v>
      </c>
      <c r="F28" s="11">
        <v>1.6</v>
      </c>
      <c r="G28" s="11">
        <v>12.8</v>
      </c>
      <c r="H28" s="11">
        <v>0</v>
      </c>
      <c r="I28" s="11">
        <v>12.8</v>
      </c>
      <c r="J28" s="11">
        <v>12.8</v>
      </c>
      <c r="K28" s="11">
        <v>24.8</v>
      </c>
      <c r="L28" s="11">
        <v>39.200000000000003</v>
      </c>
      <c r="M28" s="11">
        <v>38.4</v>
      </c>
      <c r="N28" s="11">
        <v>12.8</v>
      </c>
      <c r="O28" s="11">
        <v>16</v>
      </c>
      <c r="P28" s="11">
        <f t="shared" si="4"/>
        <v>15.520000000000001</v>
      </c>
      <c r="Q28" s="11">
        <f>IF(OR(AVERAGE($P22:$P24)&lt;=0,AVERAGE($O22:$O24)&lt;=0),1,MIN(1.4,MAX(0.6,AVERAGE($O22:$O24)/AVERAGE($P22:$P24))))</f>
        <v>0.79022988505747127</v>
      </c>
      <c r="R28" s="11">
        <f t="shared" si="1"/>
        <v>12.264367816091955</v>
      </c>
      <c r="S28" s="11">
        <f t="shared" si="2"/>
        <v>-3.7356321839080451</v>
      </c>
      <c r="T28" s="22">
        <f t="shared" si="3"/>
        <v>0</v>
      </c>
    </row>
    <row r="29" spans="1:21" ht="15" thickBot="1" x14ac:dyDescent="0.35">
      <c r="A29" s="70"/>
      <c r="B29" s="43"/>
      <c r="C29" s="10">
        <v>0.91666666666666696</v>
      </c>
      <c r="D29" s="10">
        <v>0.95833333333333304</v>
      </c>
      <c r="E29" s="11">
        <v>0</v>
      </c>
      <c r="F29" s="11">
        <v>0.80000000000000104</v>
      </c>
      <c r="G29" s="11">
        <v>12.8</v>
      </c>
      <c r="H29" s="11">
        <v>0</v>
      </c>
      <c r="I29" s="11">
        <v>12.8</v>
      </c>
      <c r="J29" s="11">
        <v>12.8</v>
      </c>
      <c r="K29" s="11">
        <v>25.6</v>
      </c>
      <c r="L29" s="11">
        <v>40.799999999999997</v>
      </c>
      <c r="M29" s="11">
        <v>40</v>
      </c>
      <c r="N29" s="11">
        <v>12.8</v>
      </c>
      <c r="O29" s="11">
        <v>17</v>
      </c>
      <c r="P29" s="11">
        <f t="shared" si="4"/>
        <v>15.840000000000003</v>
      </c>
      <c r="Q29" s="11">
        <f>IF(OR(AVERAGE($P22:$P24)&lt;=0,AVERAGE($O22:$O24)&lt;=0),1,MIN(1.4,MAX(0.6,AVERAGE($O22:$O24)/AVERAGE($P22:$P24))))</f>
        <v>0.79022988505747127</v>
      </c>
      <c r="R29" s="11">
        <f t="shared" si="1"/>
        <v>12.517241379310347</v>
      </c>
      <c r="S29" s="11">
        <f t="shared" si="2"/>
        <v>-4.482758620689653</v>
      </c>
      <c r="T29" s="22">
        <f t="shared" si="3"/>
        <v>0</v>
      </c>
    </row>
    <row r="30" spans="1:21" ht="15" thickBot="1" x14ac:dyDescent="0.35">
      <c r="A30" s="70"/>
      <c r="B30" s="43"/>
      <c r="C30" s="10">
        <v>0.95833333333333304</v>
      </c>
      <c r="D30" s="10">
        <v>1</v>
      </c>
      <c r="E30" s="11">
        <v>0</v>
      </c>
      <c r="F30" s="11">
        <v>0</v>
      </c>
      <c r="G30" s="11">
        <v>12.8</v>
      </c>
      <c r="H30" s="11">
        <v>0</v>
      </c>
      <c r="I30" s="11">
        <v>12.8</v>
      </c>
      <c r="J30" s="11">
        <v>12.8</v>
      </c>
      <c r="K30" s="11">
        <v>26.4</v>
      </c>
      <c r="L30" s="11">
        <v>42.4</v>
      </c>
      <c r="M30" s="11">
        <v>41.6</v>
      </c>
      <c r="N30" s="11">
        <v>12.8</v>
      </c>
      <c r="O30" s="11">
        <v>18</v>
      </c>
      <c r="P30" s="11">
        <f t="shared" si="4"/>
        <v>16.160000000000004</v>
      </c>
      <c r="Q30" s="11">
        <f>IF(OR(AVERAGE($P22:$P24)&lt;=0,AVERAGE($O22:$O24)&lt;=0),1,MIN(1.4,MAX(0.6,AVERAGE($O22:$O24)/AVERAGE($P22:$P24))))</f>
        <v>0.79022988505747127</v>
      </c>
      <c r="R30" s="11">
        <f t="shared" si="1"/>
        <v>12.770114942528739</v>
      </c>
      <c r="S30" s="11">
        <f t="shared" si="2"/>
        <v>-5.229885057471261</v>
      </c>
      <c r="T30" s="22">
        <f t="shared" si="3"/>
        <v>0</v>
      </c>
      <c r="U30" s="19">
        <f>SUM(T26:T30)</f>
        <v>3.7701149425287355</v>
      </c>
    </row>
    <row r="31" spans="1:21" ht="28.8" x14ac:dyDescent="0.3">
      <c r="A31" s="23"/>
      <c r="B31" s="34" t="s">
        <v>15</v>
      </c>
      <c r="C31" s="35" t="s">
        <v>16</v>
      </c>
      <c r="D31" s="35" t="s">
        <v>17</v>
      </c>
      <c r="E31" s="47">
        <v>45113</v>
      </c>
      <c r="F31" s="47">
        <v>45114</v>
      </c>
      <c r="G31" s="47">
        <v>45117</v>
      </c>
      <c r="H31" s="47">
        <v>45118</v>
      </c>
      <c r="I31" s="47">
        <v>45119</v>
      </c>
      <c r="J31" s="47">
        <v>45120</v>
      </c>
      <c r="K31" s="47">
        <v>45121</v>
      </c>
      <c r="L31" s="47">
        <v>45124</v>
      </c>
      <c r="M31" s="47">
        <v>45125</v>
      </c>
      <c r="N31" s="47">
        <v>45126</v>
      </c>
      <c r="O31" s="47">
        <v>45127</v>
      </c>
      <c r="P31" s="48" t="s">
        <v>18</v>
      </c>
      <c r="Q31" s="48" t="s">
        <v>18</v>
      </c>
      <c r="R31" s="48" t="s">
        <v>18</v>
      </c>
      <c r="S31" s="35" t="s">
        <v>18</v>
      </c>
      <c r="T31" s="38" t="s">
        <v>18</v>
      </c>
    </row>
    <row r="32" spans="1:21" x14ac:dyDescent="0.3">
      <c r="B32" s="30"/>
      <c r="C32" s="26">
        <v>0</v>
      </c>
      <c r="D32" s="6">
        <v>4.1666666666666664E-2</v>
      </c>
      <c r="E32" s="7">
        <v>14.4</v>
      </c>
      <c r="F32" s="7">
        <v>13.6</v>
      </c>
      <c r="G32" s="7">
        <v>12.8</v>
      </c>
      <c r="H32" s="7">
        <v>13.6</v>
      </c>
      <c r="I32" s="7">
        <v>12.8</v>
      </c>
      <c r="J32" s="7">
        <v>13.6</v>
      </c>
      <c r="K32" s="7">
        <v>13.6</v>
      </c>
      <c r="L32" s="7">
        <v>13.6</v>
      </c>
      <c r="M32" s="7">
        <v>14</v>
      </c>
      <c r="N32" s="7">
        <v>13.8</v>
      </c>
      <c r="O32" s="7">
        <v>1</v>
      </c>
      <c r="P32" s="7">
        <f t="shared" ref="P32:P33" si="5">AVERAGE(E32:N32)</f>
        <v>13.579999999999998</v>
      </c>
      <c r="Q32" s="7">
        <f>IF(OR(AVERAGE($P47:$P49)&lt;=0,AVERAGE($O47:$O49)&lt;=0),1,MIN(1.4,MAX(0.6,AVERAGE($O47:$O49)/AVERAGE($P47:$P49))))</f>
        <v>0.79022988505747127</v>
      </c>
      <c r="R32" s="7">
        <f t="shared" ref="R32:R55" si="6">P32*Q32</f>
        <v>10.731321839080458</v>
      </c>
      <c r="S32" s="7">
        <f t="shared" ref="S32:S55" si="7">R32-O32</f>
        <v>9.7313218390804579</v>
      </c>
      <c r="T32" s="20">
        <f>MAX(0,S32)</f>
        <v>9.7313218390804579</v>
      </c>
    </row>
    <row r="33" spans="1:20" x14ac:dyDescent="0.3">
      <c r="B33" s="30"/>
      <c r="C33" s="26">
        <v>4.1666666666666664E-2</v>
      </c>
      <c r="D33" s="6">
        <v>8.3333333333333301E-2</v>
      </c>
      <c r="E33" s="7">
        <v>14.4</v>
      </c>
      <c r="F33" s="7">
        <v>13.6</v>
      </c>
      <c r="G33" s="7">
        <v>12.8</v>
      </c>
      <c r="H33" s="7">
        <v>13.6</v>
      </c>
      <c r="I33" s="7">
        <v>12.8</v>
      </c>
      <c r="J33" s="7">
        <v>13.6</v>
      </c>
      <c r="K33" s="7">
        <v>13.6</v>
      </c>
      <c r="L33" s="7">
        <v>13.6</v>
      </c>
      <c r="M33" s="7">
        <v>14</v>
      </c>
      <c r="N33" s="7">
        <v>13.8</v>
      </c>
      <c r="O33" s="7">
        <v>1</v>
      </c>
      <c r="P33" s="7">
        <f t="shared" si="5"/>
        <v>13.579999999999998</v>
      </c>
      <c r="Q33" s="7">
        <f>IF(OR(AVERAGE($P47:$P49)&lt;=0,AVERAGE($O47:$O49)&lt;=0),1,MIN(1.4,MAX(0.6,AVERAGE($O47:$O49)/AVERAGE($P47:$P49))))</f>
        <v>0.79022988505747127</v>
      </c>
      <c r="R33" s="7">
        <f t="shared" si="6"/>
        <v>10.731321839080458</v>
      </c>
      <c r="S33" s="7">
        <f t="shared" si="7"/>
        <v>9.7313218390804579</v>
      </c>
      <c r="T33" s="20">
        <f t="shared" ref="T33:T55" si="8">MAX(0,S33)</f>
        <v>9.7313218390804579</v>
      </c>
    </row>
    <row r="34" spans="1:20" x14ac:dyDescent="0.3">
      <c r="B34" s="30"/>
      <c r="C34" s="26">
        <v>8.3333333333333301E-2</v>
      </c>
      <c r="D34" s="6">
        <v>0.125</v>
      </c>
      <c r="E34" s="7">
        <v>14.4</v>
      </c>
      <c r="F34" s="7">
        <v>13.6</v>
      </c>
      <c r="G34" s="7">
        <v>12.8</v>
      </c>
      <c r="H34" s="7">
        <v>13.6</v>
      </c>
      <c r="I34" s="7">
        <v>12.8</v>
      </c>
      <c r="J34" s="7">
        <v>13.6</v>
      </c>
      <c r="K34" s="7">
        <v>13.6</v>
      </c>
      <c r="L34" s="7">
        <v>13.6</v>
      </c>
      <c r="M34" s="7">
        <v>14</v>
      </c>
      <c r="N34" s="7">
        <v>13.8</v>
      </c>
      <c r="O34" s="7">
        <v>1</v>
      </c>
      <c r="P34" s="7">
        <f>AVERAGE(E34:N34)</f>
        <v>13.579999999999998</v>
      </c>
      <c r="Q34" s="7">
        <f>IF(OR(AVERAGE($P47:$P49)&lt;=0,AVERAGE($O47:$O49)&lt;=0),1,MIN(1.4,MAX(0.6,AVERAGE($O47:$O49)/AVERAGE($P47:$P49))))</f>
        <v>0.79022988505747127</v>
      </c>
      <c r="R34" s="7">
        <f t="shared" si="6"/>
        <v>10.731321839080458</v>
      </c>
      <c r="S34" s="7">
        <f t="shared" si="7"/>
        <v>9.7313218390804579</v>
      </c>
      <c r="T34" s="20">
        <f t="shared" si="8"/>
        <v>9.7313218390804579</v>
      </c>
    </row>
    <row r="35" spans="1:20" x14ac:dyDescent="0.3">
      <c r="B35" s="30"/>
      <c r="C35" s="26">
        <v>0.125</v>
      </c>
      <c r="D35" s="6">
        <v>0.16666666666666699</v>
      </c>
      <c r="E35" s="7">
        <v>14.4</v>
      </c>
      <c r="F35" s="7">
        <v>13.6</v>
      </c>
      <c r="G35" s="7">
        <v>12.8</v>
      </c>
      <c r="H35" s="7">
        <v>12.8</v>
      </c>
      <c r="I35" s="7">
        <v>12.8</v>
      </c>
      <c r="J35" s="7">
        <v>12.8</v>
      </c>
      <c r="K35" s="7">
        <v>12.8</v>
      </c>
      <c r="L35" s="7">
        <v>13.6</v>
      </c>
      <c r="M35" s="7">
        <v>15.2</v>
      </c>
      <c r="N35" s="7">
        <v>14.4</v>
      </c>
      <c r="O35" s="7">
        <v>1</v>
      </c>
      <c r="P35" s="7">
        <f>AVERAGE(E35:N35)</f>
        <v>13.52</v>
      </c>
      <c r="Q35" s="7">
        <f>IF(OR(AVERAGE($P47:$P49)&lt;=0,AVERAGE($O47:$O49)&lt;=0),1,MIN(1.4,MAX(0.6,AVERAGE($O47:$O49)/AVERAGE($P47:$P49))))</f>
        <v>0.79022988505747127</v>
      </c>
      <c r="R35" s="7">
        <f t="shared" si="6"/>
        <v>10.683908045977011</v>
      </c>
      <c r="S35" s="7">
        <f t="shared" si="7"/>
        <v>9.6839080459770113</v>
      </c>
      <c r="T35" s="20">
        <f t="shared" si="8"/>
        <v>9.6839080459770113</v>
      </c>
    </row>
    <row r="36" spans="1:20" x14ac:dyDescent="0.3">
      <c r="B36" s="30"/>
      <c r="C36" s="26">
        <v>0.16666666666666699</v>
      </c>
      <c r="D36" s="6">
        <v>0.20833333333333301</v>
      </c>
      <c r="E36" s="7">
        <v>12</v>
      </c>
      <c r="F36" s="7">
        <v>13.6</v>
      </c>
      <c r="G36" s="7">
        <v>12.8</v>
      </c>
      <c r="H36" s="7">
        <v>12.8</v>
      </c>
      <c r="I36" s="7">
        <v>12</v>
      </c>
      <c r="J36" s="7">
        <v>12.8</v>
      </c>
      <c r="K36" s="7">
        <v>12</v>
      </c>
      <c r="L36" s="7">
        <v>12.8</v>
      </c>
      <c r="M36" s="7">
        <v>12.8</v>
      </c>
      <c r="N36" s="7">
        <v>13.6</v>
      </c>
      <c r="O36" s="7">
        <v>1</v>
      </c>
      <c r="P36" s="7">
        <f>AVERAGE(E36:N36)</f>
        <v>12.719999999999999</v>
      </c>
      <c r="Q36" s="7">
        <f>IF(OR(AVERAGE($P47:$P49)&lt;=0,AVERAGE($O47:$O49)&lt;=0),1,MIN(1.4,MAX(0.6,AVERAGE($O47:$O49)/AVERAGE($P47:$P49))))</f>
        <v>0.79022988505747127</v>
      </c>
      <c r="R36" s="7">
        <f t="shared" si="6"/>
        <v>10.051724137931034</v>
      </c>
      <c r="S36" s="7">
        <f t="shared" si="7"/>
        <v>9.0517241379310338</v>
      </c>
      <c r="T36" s="20">
        <f t="shared" si="8"/>
        <v>9.0517241379310338</v>
      </c>
    </row>
    <row r="37" spans="1:20" x14ac:dyDescent="0.3">
      <c r="B37" s="30"/>
      <c r="C37" s="26">
        <v>0.20833333333333301</v>
      </c>
      <c r="D37" s="6">
        <v>0.25</v>
      </c>
      <c r="E37" s="7">
        <v>15.2</v>
      </c>
      <c r="F37" s="7">
        <v>14.4</v>
      </c>
      <c r="G37" s="7">
        <v>12.8</v>
      </c>
      <c r="H37" s="7">
        <v>13.6</v>
      </c>
      <c r="I37" s="7">
        <v>12.8</v>
      </c>
      <c r="J37" s="7">
        <v>12.8</v>
      </c>
      <c r="K37" s="7">
        <v>12</v>
      </c>
      <c r="L37" s="7">
        <v>13.6</v>
      </c>
      <c r="M37" s="7">
        <v>12.8</v>
      </c>
      <c r="N37" s="7">
        <v>12.8</v>
      </c>
      <c r="O37" s="7">
        <v>1</v>
      </c>
      <c r="P37" s="7">
        <f>AVERAGE(E37:N37)</f>
        <v>13.280000000000001</v>
      </c>
      <c r="Q37" s="7">
        <f>IF(OR(AVERAGE($P47:$P49)&lt;=0,AVERAGE($O47:$O49)&lt;=0),1,MIN(1.4,MAX(0.6,AVERAGE($O47:$O49)/AVERAGE($P47:$P49))))</f>
        <v>0.79022988505747127</v>
      </c>
      <c r="R37" s="7">
        <f t="shared" si="6"/>
        <v>10.494252873563219</v>
      </c>
      <c r="S37" s="7">
        <f t="shared" si="7"/>
        <v>9.4942528735632195</v>
      </c>
      <c r="T37" s="20">
        <f t="shared" si="8"/>
        <v>9.4942528735632195</v>
      </c>
    </row>
    <row r="38" spans="1:20" x14ac:dyDescent="0.3">
      <c r="B38" s="30"/>
      <c r="C38" s="26">
        <v>0.25</v>
      </c>
      <c r="D38" s="6">
        <v>0.29166666666666702</v>
      </c>
      <c r="E38" s="7">
        <v>13.6</v>
      </c>
      <c r="F38" s="7">
        <v>13.6</v>
      </c>
      <c r="G38" s="7">
        <v>12.8</v>
      </c>
      <c r="H38" s="7">
        <v>12</v>
      </c>
      <c r="I38" s="7">
        <v>12.8</v>
      </c>
      <c r="J38" s="7">
        <v>12.8</v>
      </c>
      <c r="K38" s="7">
        <v>12.8</v>
      </c>
      <c r="L38" s="7">
        <v>15.2</v>
      </c>
      <c r="M38" s="7">
        <v>14.4</v>
      </c>
      <c r="N38" s="7">
        <v>12.8</v>
      </c>
      <c r="O38" s="7">
        <v>1</v>
      </c>
      <c r="P38" s="7">
        <f>AVERAGE(E38:N38)</f>
        <v>13.280000000000001</v>
      </c>
      <c r="Q38" s="7">
        <f>IF(OR(AVERAGE($P47:$P49)&lt;=0,AVERAGE($O47:$O49)&lt;=0),1,MIN(1.4,MAX(0.6,AVERAGE($O47:$O49)/AVERAGE($P47:$P49))))</f>
        <v>0.79022988505747127</v>
      </c>
      <c r="R38" s="7">
        <f t="shared" si="6"/>
        <v>10.494252873563219</v>
      </c>
      <c r="S38" s="7">
        <f t="shared" si="7"/>
        <v>9.4942528735632195</v>
      </c>
      <c r="T38" s="20">
        <f t="shared" si="8"/>
        <v>9.4942528735632195</v>
      </c>
    </row>
    <row r="39" spans="1:20" x14ac:dyDescent="0.3">
      <c r="B39" s="30"/>
      <c r="C39" s="26">
        <v>0.29166666666666702</v>
      </c>
      <c r="D39" s="6">
        <v>0.33333333333333298</v>
      </c>
      <c r="E39" s="7">
        <v>12</v>
      </c>
      <c r="F39" s="7">
        <v>12.8</v>
      </c>
      <c r="G39" s="7">
        <v>12.8</v>
      </c>
      <c r="H39" s="7">
        <v>10.4</v>
      </c>
      <c r="I39" s="7">
        <v>12.8</v>
      </c>
      <c r="J39" s="7">
        <v>12.8</v>
      </c>
      <c r="K39" s="7">
        <v>13.6</v>
      </c>
      <c r="L39" s="7">
        <v>16.8</v>
      </c>
      <c r="M39" s="7">
        <v>16</v>
      </c>
      <c r="N39" s="7">
        <v>12.8</v>
      </c>
      <c r="O39" s="7">
        <v>2</v>
      </c>
      <c r="P39" s="7">
        <f t="shared" ref="P39:P55" si="9">AVERAGE(E39:N39)</f>
        <v>13.279999999999998</v>
      </c>
      <c r="Q39" s="7">
        <f>IF(OR(AVERAGE($P47:$P49)&lt;=0,AVERAGE($O47:$O49)&lt;=0),1,MIN(1.4,MAX(0.6,AVERAGE($O47:$O49)/AVERAGE($P47:$P49))))</f>
        <v>0.79022988505747127</v>
      </c>
      <c r="R39" s="7">
        <f t="shared" si="6"/>
        <v>10.494252873563216</v>
      </c>
      <c r="S39" s="7">
        <f t="shared" si="7"/>
        <v>8.4942528735632159</v>
      </c>
      <c r="T39" s="20">
        <f t="shared" si="8"/>
        <v>8.4942528735632159</v>
      </c>
    </row>
    <row r="40" spans="1:20" x14ac:dyDescent="0.3">
      <c r="B40" s="30"/>
      <c r="C40" s="26">
        <v>0.33333333333333298</v>
      </c>
      <c r="D40" s="6">
        <v>0.375</v>
      </c>
      <c r="E40" s="7">
        <v>10.4</v>
      </c>
      <c r="F40" s="7">
        <v>12</v>
      </c>
      <c r="G40" s="7">
        <v>12.8</v>
      </c>
      <c r="H40" s="7">
        <v>8.8000000000000007</v>
      </c>
      <c r="I40" s="7">
        <v>12.8</v>
      </c>
      <c r="J40" s="7">
        <v>12.8</v>
      </c>
      <c r="K40" s="7">
        <v>14.4</v>
      </c>
      <c r="L40" s="7">
        <v>18.399999999999999</v>
      </c>
      <c r="M40" s="7">
        <v>17.600000000000001</v>
      </c>
      <c r="N40" s="7">
        <v>12.8</v>
      </c>
      <c r="O40" s="7">
        <v>3</v>
      </c>
      <c r="P40" s="7">
        <f t="shared" si="9"/>
        <v>13.280000000000001</v>
      </c>
      <c r="Q40" s="7">
        <f>IF(OR(AVERAGE($P47:$P49)&lt;=0,AVERAGE($O47:$O49)&lt;=0),1,MIN(1.4,MAX(0.6,AVERAGE($O47:$O49)/AVERAGE($P47:$P49))))</f>
        <v>0.79022988505747127</v>
      </c>
      <c r="R40" s="7">
        <f t="shared" si="6"/>
        <v>10.494252873563219</v>
      </c>
      <c r="S40" s="7">
        <f t="shared" si="7"/>
        <v>7.4942528735632195</v>
      </c>
      <c r="T40" s="20">
        <f t="shared" si="8"/>
        <v>7.4942528735632195</v>
      </c>
    </row>
    <row r="41" spans="1:20" x14ac:dyDescent="0.3">
      <c r="B41" s="30"/>
      <c r="C41" s="26">
        <v>0.375</v>
      </c>
      <c r="D41" s="6">
        <v>0.41666666666666702</v>
      </c>
      <c r="E41" s="7">
        <v>8.8000000000000007</v>
      </c>
      <c r="F41" s="7">
        <v>11.2</v>
      </c>
      <c r="G41" s="7">
        <v>12.8</v>
      </c>
      <c r="H41" s="7">
        <v>7.2</v>
      </c>
      <c r="I41" s="7">
        <v>12.8</v>
      </c>
      <c r="J41" s="7">
        <v>12.8</v>
      </c>
      <c r="K41" s="7">
        <v>15.2</v>
      </c>
      <c r="L41" s="7">
        <v>20</v>
      </c>
      <c r="M41" s="7">
        <v>19.2</v>
      </c>
      <c r="N41" s="7">
        <v>12.8</v>
      </c>
      <c r="O41" s="7">
        <v>4</v>
      </c>
      <c r="P41" s="7">
        <f t="shared" si="9"/>
        <v>13.280000000000001</v>
      </c>
      <c r="Q41" s="7">
        <f>IF(OR(AVERAGE($P47:$P49)&lt;=0,AVERAGE($O47:$O49)&lt;=0),1,MIN(1.4,MAX(0.6,AVERAGE($O47:$O49)/AVERAGE($P47:$P49))))</f>
        <v>0.79022988505747127</v>
      </c>
      <c r="R41" s="7">
        <f t="shared" si="6"/>
        <v>10.494252873563219</v>
      </c>
      <c r="S41" s="7">
        <f t="shared" si="7"/>
        <v>6.4942528735632195</v>
      </c>
      <c r="T41" s="20">
        <f t="shared" si="8"/>
        <v>6.4942528735632195</v>
      </c>
    </row>
    <row r="42" spans="1:20" x14ac:dyDescent="0.3">
      <c r="B42" s="30"/>
      <c r="C42" s="26">
        <v>0.41666666666666702</v>
      </c>
      <c r="D42" s="6">
        <v>0.45833333333333298</v>
      </c>
      <c r="E42" s="7">
        <v>7.2</v>
      </c>
      <c r="F42" s="7">
        <v>10.4</v>
      </c>
      <c r="G42" s="7">
        <v>12.8</v>
      </c>
      <c r="H42" s="7">
        <v>5.6</v>
      </c>
      <c r="I42" s="7">
        <v>12.8</v>
      </c>
      <c r="J42" s="7">
        <v>12.8</v>
      </c>
      <c r="K42" s="7">
        <v>16</v>
      </c>
      <c r="L42" s="7">
        <v>21.6</v>
      </c>
      <c r="M42" s="7">
        <v>20.8</v>
      </c>
      <c r="N42" s="7">
        <v>12.8</v>
      </c>
      <c r="O42" s="7">
        <v>5</v>
      </c>
      <c r="P42" s="7">
        <f t="shared" si="9"/>
        <v>13.279999999999998</v>
      </c>
      <c r="Q42" s="7">
        <f>IF(OR(AVERAGE($P47:$P49)&lt;=0,AVERAGE($O47:$O49)&lt;=0),1,MIN(1.4,MAX(0.6,AVERAGE($O47:$O49)/AVERAGE($P47:$P49))))</f>
        <v>0.79022988505747127</v>
      </c>
      <c r="R42" s="7">
        <f t="shared" si="6"/>
        <v>10.494252873563216</v>
      </c>
      <c r="S42" s="7">
        <f t="shared" si="7"/>
        <v>5.4942528735632159</v>
      </c>
      <c r="T42" s="20">
        <f t="shared" si="8"/>
        <v>5.4942528735632159</v>
      </c>
    </row>
    <row r="43" spans="1:20" x14ac:dyDescent="0.3">
      <c r="B43" s="30"/>
      <c r="C43" s="26">
        <v>0.45833333333333298</v>
      </c>
      <c r="D43" s="6">
        <v>0.5</v>
      </c>
      <c r="E43" s="7">
        <v>5.6</v>
      </c>
      <c r="F43" s="7">
        <v>9.6</v>
      </c>
      <c r="G43" s="7">
        <v>12.8</v>
      </c>
      <c r="H43" s="7">
        <v>4</v>
      </c>
      <c r="I43" s="7">
        <v>12.8</v>
      </c>
      <c r="J43" s="7">
        <v>12.8</v>
      </c>
      <c r="K43" s="7">
        <v>16.8</v>
      </c>
      <c r="L43" s="7">
        <v>23.2</v>
      </c>
      <c r="M43" s="7">
        <v>22.4</v>
      </c>
      <c r="N43" s="7">
        <v>12.8</v>
      </c>
      <c r="O43" s="7">
        <v>6</v>
      </c>
      <c r="P43" s="7">
        <f t="shared" si="9"/>
        <v>13.280000000000001</v>
      </c>
      <c r="Q43" s="7">
        <f>IF(OR(AVERAGE($P47:$P49)&lt;=0,AVERAGE($O47:$O49)&lt;=0),1,MIN(1.4,MAX(0.6,AVERAGE($O47:$O49)/AVERAGE($P47:$P49))))</f>
        <v>0.79022988505747127</v>
      </c>
      <c r="R43" s="7">
        <f t="shared" si="6"/>
        <v>10.494252873563219</v>
      </c>
      <c r="S43" s="7">
        <f t="shared" si="7"/>
        <v>4.4942528735632195</v>
      </c>
      <c r="T43" s="20">
        <f t="shared" si="8"/>
        <v>4.4942528735632195</v>
      </c>
    </row>
    <row r="44" spans="1:20" x14ac:dyDescent="0.3">
      <c r="B44" s="30"/>
      <c r="C44" s="26">
        <v>0.5</v>
      </c>
      <c r="D44" s="6">
        <v>0.54166666666666696</v>
      </c>
      <c r="E44" s="7">
        <v>4</v>
      </c>
      <c r="F44" s="7">
        <v>8.8000000000000007</v>
      </c>
      <c r="G44" s="7">
        <v>12.8</v>
      </c>
      <c r="H44" s="7">
        <v>2.4</v>
      </c>
      <c r="I44" s="7">
        <v>12.8</v>
      </c>
      <c r="J44" s="7">
        <v>12.8</v>
      </c>
      <c r="K44" s="7">
        <v>17.600000000000001</v>
      </c>
      <c r="L44" s="7">
        <v>24.8</v>
      </c>
      <c r="M44" s="7">
        <v>24</v>
      </c>
      <c r="N44" s="7">
        <v>12.8</v>
      </c>
      <c r="O44" s="7">
        <v>7</v>
      </c>
      <c r="P44" s="7">
        <f t="shared" si="9"/>
        <v>13.279999999999998</v>
      </c>
      <c r="Q44" s="7">
        <f>IF(OR(AVERAGE($P47:$P49)&lt;=0,AVERAGE($O47:$O49)&lt;=0),1,MIN(1.4,MAX(0.6,AVERAGE($O47:$O49)/AVERAGE($P47:$P49))))</f>
        <v>0.79022988505747127</v>
      </c>
      <c r="R44" s="7">
        <f t="shared" si="6"/>
        <v>10.494252873563216</v>
      </c>
      <c r="S44" s="7">
        <f t="shared" si="7"/>
        <v>3.4942528735632159</v>
      </c>
      <c r="T44" s="20">
        <f t="shared" si="8"/>
        <v>3.4942528735632159</v>
      </c>
    </row>
    <row r="45" spans="1:20" x14ac:dyDescent="0.3">
      <c r="B45" s="30"/>
      <c r="C45" s="26">
        <v>0.54166666666666696</v>
      </c>
      <c r="D45" s="6">
        <v>0.58333333333333304</v>
      </c>
      <c r="E45" s="7">
        <v>2.4</v>
      </c>
      <c r="F45" s="7">
        <v>7.9999999999999902</v>
      </c>
      <c r="G45" s="7">
        <v>12.8</v>
      </c>
      <c r="H45" s="7">
        <v>0.79999999999999905</v>
      </c>
      <c r="I45" s="7">
        <v>12.8</v>
      </c>
      <c r="J45" s="7">
        <v>12.8</v>
      </c>
      <c r="K45" s="7">
        <v>18.399999999999999</v>
      </c>
      <c r="L45" s="7">
        <v>26.4</v>
      </c>
      <c r="M45" s="7">
        <v>25.6</v>
      </c>
      <c r="N45" s="7">
        <v>12.8</v>
      </c>
      <c r="O45" s="7">
        <v>8</v>
      </c>
      <c r="P45" s="7">
        <f t="shared" si="9"/>
        <v>13.280000000000001</v>
      </c>
      <c r="Q45" s="7">
        <f>IF(OR(AVERAGE($P47:$P49)&lt;=0,AVERAGE($O47:$O49)&lt;=0),1,MIN(1.4,MAX(0.6,AVERAGE($O47:$O49)/AVERAGE($P47:$P49))))</f>
        <v>0.79022988505747127</v>
      </c>
      <c r="R45" s="7">
        <f t="shared" si="6"/>
        <v>10.494252873563219</v>
      </c>
      <c r="S45" s="7">
        <f t="shared" si="7"/>
        <v>2.4942528735632195</v>
      </c>
      <c r="T45" s="20">
        <f t="shared" si="8"/>
        <v>2.4942528735632195</v>
      </c>
    </row>
    <row r="46" spans="1:20" x14ac:dyDescent="0.3">
      <c r="B46" s="30"/>
      <c r="C46" s="26">
        <v>0.58333333333333304</v>
      </c>
      <c r="D46" s="6">
        <v>0.625</v>
      </c>
      <c r="E46" s="7">
        <v>0</v>
      </c>
      <c r="F46" s="7">
        <v>7.1999999999999904</v>
      </c>
      <c r="G46" s="7">
        <v>12.8</v>
      </c>
      <c r="H46" s="7">
        <v>0</v>
      </c>
      <c r="I46" s="7">
        <v>12.8</v>
      </c>
      <c r="J46" s="7">
        <v>12.8</v>
      </c>
      <c r="K46" s="7">
        <v>19.2</v>
      </c>
      <c r="L46" s="7">
        <v>28</v>
      </c>
      <c r="M46" s="7">
        <v>27.2</v>
      </c>
      <c r="N46" s="7">
        <v>12.8</v>
      </c>
      <c r="O46" s="7">
        <v>9</v>
      </c>
      <c r="P46" s="7">
        <f t="shared" si="9"/>
        <v>13.280000000000001</v>
      </c>
      <c r="Q46" s="7">
        <f>IF(OR(AVERAGE($P47:$P49)&lt;=0,AVERAGE($O47:$O49)&lt;=0),1,MIN(1.4,MAX(0.6,AVERAGE($O47:$O49)/AVERAGE($P47:$P49))))</f>
        <v>0.79022988505747127</v>
      </c>
      <c r="R46" s="7">
        <f t="shared" si="6"/>
        <v>10.494252873563219</v>
      </c>
      <c r="S46" s="7">
        <f t="shared" si="7"/>
        <v>1.4942528735632195</v>
      </c>
      <c r="T46" s="20">
        <f t="shared" si="8"/>
        <v>1.4942528735632195</v>
      </c>
    </row>
    <row r="47" spans="1:20" x14ac:dyDescent="0.3">
      <c r="A47" s="68" t="s">
        <v>21</v>
      </c>
      <c r="B47" s="31"/>
      <c r="C47" s="27">
        <v>0.625</v>
      </c>
      <c r="D47" s="8">
        <v>0.66666666666666696</v>
      </c>
      <c r="E47" s="9">
        <v>0</v>
      </c>
      <c r="F47" s="9">
        <v>6.3999999999999897</v>
      </c>
      <c r="G47" s="9">
        <v>12.8</v>
      </c>
      <c r="H47" s="9">
        <v>0</v>
      </c>
      <c r="I47" s="9">
        <v>12.8</v>
      </c>
      <c r="J47" s="9">
        <v>12.8</v>
      </c>
      <c r="K47" s="9">
        <v>20</v>
      </c>
      <c r="L47" s="9">
        <v>29.6</v>
      </c>
      <c r="M47" s="9">
        <v>28.8</v>
      </c>
      <c r="N47" s="9">
        <v>12.8</v>
      </c>
      <c r="O47" s="9">
        <v>10</v>
      </c>
      <c r="P47" s="9">
        <f t="shared" si="9"/>
        <v>13.599999999999998</v>
      </c>
      <c r="Q47" s="9">
        <f>IF(OR(AVERAGE($P47:$P49)&lt;=0,AVERAGE($O47:$O49)&lt;=0),1,MIN(1.4,MAX(0.6,AVERAGE($O47:$O49)/AVERAGE($P47:$P49))))</f>
        <v>0.79022988505747127</v>
      </c>
      <c r="R47" s="9">
        <f t="shared" si="6"/>
        <v>10.747126436781608</v>
      </c>
      <c r="S47" s="9">
        <f t="shared" si="7"/>
        <v>0.74712643678160795</v>
      </c>
      <c r="T47" s="21">
        <f t="shared" si="8"/>
        <v>0.74712643678160795</v>
      </c>
    </row>
    <row r="48" spans="1:20" x14ac:dyDescent="0.3">
      <c r="A48" s="68"/>
      <c r="B48" s="31"/>
      <c r="C48" s="27">
        <v>0.66666666666666696</v>
      </c>
      <c r="D48" s="8">
        <v>0.70833333333333304</v>
      </c>
      <c r="E48" s="9">
        <v>0</v>
      </c>
      <c r="F48" s="9">
        <v>5.5999999999999899</v>
      </c>
      <c r="G48" s="9">
        <v>12.8</v>
      </c>
      <c r="H48" s="9">
        <v>0</v>
      </c>
      <c r="I48" s="9">
        <v>12.8</v>
      </c>
      <c r="J48" s="9">
        <v>12.8</v>
      </c>
      <c r="K48" s="9">
        <v>20.8</v>
      </c>
      <c r="L48" s="9">
        <v>31.2</v>
      </c>
      <c r="M48" s="9">
        <v>30.4</v>
      </c>
      <c r="N48" s="9">
        <v>12.8</v>
      </c>
      <c r="O48" s="9">
        <v>11</v>
      </c>
      <c r="P48" s="9">
        <f t="shared" si="9"/>
        <v>13.920000000000002</v>
      </c>
      <c r="Q48" s="9">
        <f>IF(OR(AVERAGE($P47:$P49)&lt;=0,AVERAGE($O47:$O49)&lt;=0),1,MIN(1.4,MAX(0.6,AVERAGE($O47:$O49)/AVERAGE($P47:$P49))))</f>
        <v>0.79022988505747127</v>
      </c>
      <c r="R48" s="9">
        <f t="shared" si="6"/>
        <v>11.000000000000002</v>
      </c>
      <c r="S48" s="9">
        <f t="shared" si="7"/>
        <v>0</v>
      </c>
      <c r="T48" s="21">
        <f t="shared" si="8"/>
        <v>0</v>
      </c>
    </row>
    <row r="49" spans="1:21" x14ac:dyDescent="0.3">
      <c r="A49" s="68"/>
      <c r="B49" s="31"/>
      <c r="C49" s="27">
        <v>0.70833333333333304</v>
      </c>
      <c r="D49" s="8">
        <v>0.75</v>
      </c>
      <c r="E49" s="9">
        <v>0</v>
      </c>
      <c r="F49" s="9">
        <v>4.7999999999999901</v>
      </c>
      <c r="G49" s="9">
        <v>12.8</v>
      </c>
      <c r="H49" s="9">
        <v>0</v>
      </c>
      <c r="I49" s="9">
        <v>12.8</v>
      </c>
      <c r="J49" s="9">
        <v>12.8</v>
      </c>
      <c r="K49" s="9">
        <v>21.6</v>
      </c>
      <c r="L49" s="9">
        <v>32.799999999999997</v>
      </c>
      <c r="M49" s="9">
        <v>32</v>
      </c>
      <c r="N49" s="9">
        <v>12.8</v>
      </c>
      <c r="O49" s="9">
        <v>12</v>
      </c>
      <c r="P49" s="9">
        <f t="shared" si="9"/>
        <v>14.239999999999998</v>
      </c>
      <c r="Q49" s="9">
        <f>IF(OR(AVERAGE($P47:$P49)&lt;=0,AVERAGE($O47:$O49)&lt;=0),1,MIN(1.4,MAX(0.6,AVERAGE($O47:$O49)/AVERAGE($P47:$P49))))</f>
        <v>0.79022988505747127</v>
      </c>
      <c r="R49" s="9">
        <f t="shared" si="6"/>
        <v>11.25287356321839</v>
      </c>
      <c r="S49" s="9">
        <f t="shared" si="7"/>
        <v>-0.74712643678160973</v>
      </c>
      <c r="T49" s="21">
        <f t="shared" si="8"/>
        <v>0</v>
      </c>
    </row>
    <row r="50" spans="1:21" x14ac:dyDescent="0.3">
      <c r="B50" s="30"/>
      <c r="C50" s="26">
        <v>0.75</v>
      </c>
      <c r="D50" s="6">
        <v>0.79166666666666696</v>
      </c>
      <c r="E50" s="7">
        <v>0</v>
      </c>
      <c r="F50" s="7">
        <v>4</v>
      </c>
      <c r="G50" s="7">
        <v>12.8</v>
      </c>
      <c r="H50" s="7">
        <v>0</v>
      </c>
      <c r="I50" s="7">
        <v>12.8</v>
      </c>
      <c r="J50" s="7">
        <v>12.8</v>
      </c>
      <c r="K50" s="7">
        <v>22.4</v>
      </c>
      <c r="L50" s="7">
        <v>34.4</v>
      </c>
      <c r="M50" s="7">
        <v>33.6</v>
      </c>
      <c r="N50" s="7">
        <v>12.8</v>
      </c>
      <c r="O50" s="7">
        <v>13</v>
      </c>
      <c r="P50" s="7">
        <f t="shared" si="9"/>
        <v>14.560000000000002</v>
      </c>
      <c r="Q50" s="7">
        <f>IF(OR(AVERAGE($P47:$P49)&lt;=0,AVERAGE($O47:$O49)&lt;=0),1,MIN(1.4,MAX(0.6,AVERAGE($O47:$O49)/AVERAGE($P47:$P49))))</f>
        <v>0.79022988505747127</v>
      </c>
      <c r="R50" s="7">
        <f t="shared" si="6"/>
        <v>11.505747126436784</v>
      </c>
      <c r="S50" s="7">
        <f t="shared" si="7"/>
        <v>-1.4942528735632159</v>
      </c>
      <c r="T50" s="20">
        <f t="shared" si="8"/>
        <v>0</v>
      </c>
    </row>
    <row r="51" spans="1:21" x14ac:dyDescent="0.3">
      <c r="A51" s="70" t="s">
        <v>22</v>
      </c>
      <c r="B51" s="43"/>
      <c r="C51" s="10">
        <v>0.79166666666666696</v>
      </c>
      <c r="D51" s="10">
        <v>0.83333333333333304</v>
      </c>
      <c r="E51" s="11">
        <v>0</v>
      </c>
      <c r="F51" s="11">
        <v>3.2</v>
      </c>
      <c r="G51" s="11">
        <v>12.8</v>
      </c>
      <c r="H51" s="11">
        <v>0</v>
      </c>
      <c r="I51" s="11">
        <v>12.8</v>
      </c>
      <c r="J51" s="11">
        <v>12.8</v>
      </c>
      <c r="K51" s="11">
        <v>23.2</v>
      </c>
      <c r="L51" s="11">
        <v>36</v>
      </c>
      <c r="M51" s="11">
        <v>35.200000000000003</v>
      </c>
      <c r="N51" s="11">
        <v>12.8</v>
      </c>
      <c r="O51" s="11">
        <v>10</v>
      </c>
      <c r="P51" s="11">
        <f t="shared" si="9"/>
        <v>14.88</v>
      </c>
      <c r="Q51" s="11">
        <f>IF(OR(AVERAGE($P47:$P49)&lt;=0,AVERAGE($O47:$O49)&lt;=0),1,MIN(1.4,MAX(0.6,AVERAGE($O47:$O49)/AVERAGE($P47:$P49))))</f>
        <v>0.79022988505747127</v>
      </c>
      <c r="R51" s="11">
        <f t="shared" si="6"/>
        <v>11.758620689655173</v>
      </c>
      <c r="S51" s="11">
        <f t="shared" si="7"/>
        <v>1.7586206896551726</v>
      </c>
      <c r="T51" s="22">
        <f t="shared" si="8"/>
        <v>1.7586206896551726</v>
      </c>
    </row>
    <row r="52" spans="1:21" x14ac:dyDescent="0.3">
      <c r="A52" s="70"/>
      <c r="B52" s="43"/>
      <c r="C52" s="10">
        <v>0.83333333333333304</v>
      </c>
      <c r="D52" s="10">
        <v>0.875</v>
      </c>
      <c r="E52" s="11">
        <v>0</v>
      </c>
      <c r="F52" s="11">
        <v>2.4</v>
      </c>
      <c r="G52" s="11">
        <v>12.8</v>
      </c>
      <c r="H52" s="11">
        <v>0</v>
      </c>
      <c r="I52" s="11">
        <v>12.8</v>
      </c>
      <c r="J52" s="11">
        <v>12.8</v>
      </c>
      <c r="K52" s="11">
        <v>24</v>
      </c>
      <c r="L52" s="11">
        <v>37.6</v>
      </c>
      <c r="M52" s="11">
        <v>36.799999999999997</v>
      </c>
      <c r="N52" s="11">
        <v>12.8</v>
      </c>
      <c r="O52" s="11">
        <v>10</v>
      </c>
      <c r="P52" s="11">
        <f t="shared" si="9"/>
        <v>15.2</v>
      </c>
      <c r="Q52" s="11">
        <f>IF(OR(AVERAGE($P47:$P49)&lt;=0,AVERAGE($O47:$O49)&lt;=0),1,MIN(1.4,MAX(0.6,AVERAGE($O47:$O49)/AVERAGE($P47:$P49))))</f>
        <v>0.79022988505747127</v>
      </c>
      <c r="R52" s="11">
        <f t="shared" si="6"/>
        <v>12.011494252873563</v>
      </c>
      <c r="S52" s="11">
        <f t="shared" si="7"/>
        <v>2.0114942528735629</v>
      </c>
      <c r="T52" s="22">
        <f t="shared" si="8"/>
        <v>2.0114942528735629</v>
      </c>
    </row>
    <row r="53" spans="1:21" x14ac:dyDescent="0.3">
      <c r="A53" s="70"/>
      <c r="B53" s="43"/>
      <c r="C53" s="10">
        <v>0.875</v>
      </c>
      <c r="D53" s="10">
        <v>0.91666666666666696</v>
      </c>
      <c r="E53" s="11">
        <v>0</v>
      </c>
      <c r="F53" s="11">
        <v>1.6</v>
      </c>
      <c r="G53" s="11">
        <v>12.8</v>
      </c>
      <c r="H53" s="11">
        <v>0</v>
      </c>
      <c r="I53" s="11">
        <v>12.8</v>
      </c>
      <c r="J53" s="11">
        <v>12.8</v>
      </c>
      <c r="K53" s="11">
        <v>24.8</v>
      </c>
      <c r="L53" s="11">
        <v>39.200000000000003</v>
      </c>
      <c r="M53" s="11">
        <v>38.4</v>
      </c>
      <c r="N53" s="11">
        <v>12.8</v>
      </c>
      <c r="O53" s="11">
        <v>16</v>
      </c>
      <c r="P53" s="11">
        <f t="shared" si="9"/>
        <v>15.520000000000001</v>
      </c>
      <c r="Q53" s="11">
        <f>IF(OR(AVERAGE($P47:$P49)&lt;=0,AVERAGE($O47:$O49)&lt;=0),1,MIN(1.4,MAX(0.6,AVERAGE($O47:$O49)/AVERAGE($P47:$P49))))</f>
        <v>0.79022988505747127</v>
      </c>
      <c r="R53" s="11">
        <f t="shared" si="6"/>
        <v>12.264367816091955</v>
      </c>
      <c r="S53" s="11">
        <f t="shared" si="7"/>
        <v>-3.7356321839080451</v>
      </c>
      <c r="T53" s="22">
        <f t="shared" si="8"/>
        <v>0</v>
      </c>
    </row>
    <row r="54" spans="1:21" ht="15" thickBot="1" x14ac:dyDescent="0.35">
      <c r="A54" s="70"/>
      <c r="B54" s="43"/>
      <c r="C54" s="10">
        <v>0.91666666666666696</v>
      </c>
      <c r="D54" s="10">
        <v>0.95833333333333304</v>
      </c>
      <c r="E54" s="11">
        <v>0</v>
      </c>
      <c r="F54" s="11">
        <v>0.80000000000000104</v>
      </c>
      <c r="G54" s="11">
        <v>12.8</v>
      </c>
      <c r="H54" s="11">
        <v>0</v>
      </c>
      <c r="I54" s="11">
        <v>12.8</v>
      </c>
      <c r="J54" s="11">
        <v>12.8</v>
      </c>
      <c r="K54" s="11">
        <v>25.6</v>
      </c>
      <c r="L54" s="11">
        <v>40.799999999999997</v>
      </c>
      <c r="M54" s="11">
        <v>40</v>
      </c>
      <c r="N54" s="11">
        <v>12.8</v>
      </c>
      <c r="O54" s="11">
        <v>17</v>
      </c>
      <c r="P54" s="11">
        <f t="shared" si="9"/>
        <v>15.840000000000003</v>
      </c>
      <c r="Q54" s="11">
        <f>IF(OR(AVERAGE($P47:$P49)&lt;=0,AVERAGE($O47:$O49)&lt;=0),1,MIN(1.4,MAX(0.6,AVERAGE($O47:$O49)/AVERAGE($P47:$P49))))</f>
        <v>0.79022988505747127</v>
      </c>
      <c r="R54" s="11">
        <f t="shared" si="6"/>
        <v>12.517241379310347</v>
      </c>
      <c r="S54" s="11">
        <f t="shared" si="7"/>
        <v>-4.482758620689653</v>
      </c>
      <c r="T54" s="22">
        <f t="shared" si="8"/>
        <v>0</v>
      </c>
    </row>
    <row r="55" spans="1:21" ht="15" thickBot="1" x14ac:dyDescent="0.35">
      <c r="A55" s="70"/>
      <c r="B55" s="43"/>
      <c r="C55" s="10">
        <v>0.95833333333333304</v>
      </c>
      <c r="D55" s="10">
        <v>1</v>
      </c>
      <c r="E55" s="11">
        <v>0</v>
      </c>
      <c r="F55" s="11">
        <v>0</v>
      </c>
      <c r="G55" s="11">
        <v>12.8</v>
      </c>
      <c r="H55" s="11">
        <v>0</v>
      </c>
      <c r="I55" s="11">
        <v>12.8</v>
      </c>
      <c r="J55" s="11">
        <v>12.8</v>
      </c>
      <c r="K55" s="11">
        <v>26.4</v>
      </c>
      <c r="L55" s="11">
        <v>42.4</v>
      </c>
      <c r="M55" s="11">
        <v>41.6</v>
      </c>
      <c r="N55" s="11">
        <v>12.8</v>
      </c>
      <c r="O55" s="11">
        <v>18</v>
      </c>
      <c r="P55" s="11">
        <f t="shared" si="9"/>
        <v>16.160000000000004</v>
      </c>
      <c r="Q55" s="11">
        <f>IF(OR(AVERAGE($P47:$P49)&lt;=0,AVERAGE($O47:$O49)&lt;=0),1,MIN(1.4,MAX(0.6,AVERAGE($O47:$O49)/AVERAGE($P47:$P49))))</f>
        <v>0.79022988505747127</v>
      </c>
      <c r="R55" s="11">
        <f t="shared" si="6"/>
        <v>12.770114942528739</v>
      </c>
      <c r="S55" s="11">
        <f t="shared" si="7"/>
        <v>-5.229885057471261</v>
      </c>
      <c r="T55" s="22">
        <f t="shared" si="8"/>
        <v>0</v>
      </c>
      <c r="U55" s="19">
        <f>SUM(T51:T55)</f>
        <v>3.7701149425287355</v>
      </c>
    </row>
  </sheetData>
  <mergeCells count="9">
    <mergeCell ref="A47:A49"/>
    <mergeCell ref="A51:A55"/>
    <mergeCell ref="E4:N4"/>
    <mergeCell ref="E6:N6"/>
    <mergeCell ref="A22:A24"/>
    <mergeCell ref="A26:A30"/>
    <mergeCell ref="A1:C1"/>
    <mergeCell ref="A2:C2"/>
    <mergeCell ref="C4:D4"/>
  </mergeCells>
  <pageMargins left="0.7" right="0.7" top="0.75" bottom="0.75" header="0.3" footer="0.3"/>
  <pageSetup orientation="portrait" horizontalDpi="300" verticalDpi="300" r:id="rId1"/>
  <ignoredErrors>
    <ignoredError sqref="Q7:Q55 P7:P55"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781D0-BBF6-47CC-BCFD-E7C79ACB93DC}">
  <dimension ref="A1:U55"/>
  <sheetViews>
    <sheetView showGridLines="0" workbookViewId="0">
      <pane xSplit="4" ySplit="6" topLeftCell="G46" activePane="bottomRight" state="frozen"/>
      <selection pane="topRight" activeCell="C1" sqref="C1"/>
      <selection pane="bottomLeft" activeCell="A7" sqref="A7"/>
      <selection pane="bottomRight" activeCell="Q46" sqref="Q46"/>
    </sheetView>
  </sheetViews>
  <sheetFormatPr defaultRowHeight="14.4" x14ac:dyDescent="0.3"/>
  <cols>
    <col min="1" max="1" width="12.109375" customWidth="1"/>
    <col min="2" max="2" width="10.33203125" customWidth="1"/>
    <col min="3" max="3" width="11.6640625" customWidth="1"/>
    <col min="4" max="4" width="10.88671875" customWidth="1"/>
    <col min="5" max="6" width="14.109375" customWidth="1"/>
    <col min="7" max="7" width="14" customWidth="1"/>
    <col min="8" max="8" width="14.44140625" customWidth="1"/>
    <col min="9" max="9" width="14.5546875" customWidth="1"/>
    <col min="10" max="10" width="14.109375" customWidth="1"/>
    <col min="11" max="13" width="14.33203125" customWidth="1"/>
    <col min="14" max="14" width="15.44140625" customWidth="1"/>
    <col min="15" max="18" width="14.44140625" customWidth="1"/>
    <col min="19" max="19" width="15" customWidth="1"/>
    <col min="20" max="20" width="19.5546875" customWidth="1"/>
    <col min="21" max="21" width="20" customWidth="1"/>
  </cols>
  <sheetData>
    <row r="1" spans="1:21" ht="35.4" customHeight="1" x14ac:dyDescent="0.3">
      <c r="A1" s="64" t="s">
        <v>3</v>
      </c>
      <c r="B1" s="64"/>
      <c r="C1" s="64"/>
    </row>
    <row r="2" spans="1:21" ht="36.6" customHeight="1" x14ac:dyDescent="0.3">
      <c r="A2" s="65" t="s">
        <v>4</v>
      </c>
      <c r="B2" s="65"/>
      <c r="C2" s="65"/>
      <c r="G2" s="2" t="s">
        <v>5</v>
      </c>
      <c r="H2" s="2"/>
      <c r="I2" s="2"/>
      <c r="J2" s="2"/>
      <c r="K2" s="2"/>
      <c r="L2" s="2"/>
    </row>
    <row r="3" spans="1:21" ht="15" thickBot="1" x14ac:dyDescent="0.35">
      <c r="S3" s="15"/>
    </row>
    <row r="4" spans="1:21" s="13" customFormat="1" ht="27.9" customHeight="1" thickBot="1" x14ac:dyDescent="0.35">
      <c r="B4" s="33"/>
      <c r="C4" s="62" t="s">
        <v>6</v>
      </c>
      <c r="D4" s="63"/>
      <c r="E4" s="63" t="s">
        <v>7</v>
      </c>
      <c r="F4" s="63"/>
      <c r="G4" s="63"/>
      <c r="H4" s="63"/>
      <c r="I4" s="63"/>
      <c r="J4" s="63"/>
      <c r="K4" s="63"/>
      <c r="L4" s="63"/>
      <c r="M4" s="63"/>
      <c r="N4" s="63"/>
      <c r="O4" s="5" t="s">
        <v>8</v>
      </c>
      <c r="P4" s="5" t="s">
        <v>9</v>
      </c>
      <c r="Q4" s="5" t="s">
        <v>10</v>
      </c>
      <c r="R4" s="5" t="s">
        <v>11</v>
      </c>
      <c r="S4" s="12" t="s">
        <v>12</v>
      </c>
      <c r="T4" s="12" t="s">
        <v>13</v>
      </c>
      <c r="U4" s="41" t="s">
        <v>14</v>
      </c>
    </row>
    <row r="5" spans="1:21" s="14" customFormat="1" ht="30.9" customHeight="1" x14ac:dyDescent="0.3">
      <c r="A5" s="39"/>
      <c r="B5" s="34" t="s">
        <v>15</v>
      </c>
      <c r="C5" s="39" t="s">
        <v>16</v>
      </c>
      <c r="D5" s="35" t="s">
        <v>17</v>
      </c>
      <c r="E5" s="46">
        <v>45117</v>
      </c>
      <c r="F5" s="46">
        <v>45118</v>
      </c>
      <c r="G5" s="46">
        <v>45119</v>
      </c>
      <c r="H5" s="46">
        <v>45120</v>
      </c>
      <c r="I5" s="46">
        <v>45121</v>
      </c>
      <c r="J5" s="46">
        <v>45124</v>
      </c>
      <c r="K5" s="46">
        <v>45125</v>
      </c>
      <c r="L5" s="46">
        <v>45126</v>
      </c>
      <c r="M5" s="46">
        <v>45128</v>
      </c>
      <c r="N5" s="46">
        <v>45131</v>
      </c>
      <c r="O5" s="46">
        <v>45133</v>
      </c>
      <c r="P5" s="36" t="s">
        <v>18</v>
      </c>
      <c r="Q5" s="37" t="s">
        <v>18</v>
      </c>
      <c r="R5" s="37" t="s">
        <v>18</v>
      </c>
      <c r="S5" s="37" t="s">
        <v>18</v>
      </c>
      <c r="T5" s="35" t="s">
        <v>18</v>
      </c>
      <c r="U5" s="38" t="s">
        <v>18</v>
      </c>
    </row>
    <row r="6" spans="1:21" x14ac:dyDescent="0.3">
      <c r="A6" s="24"/>
      <c r="B6" s="29"/>
      <c r="C6" s="1"/>
      <c r="D6" s="1"/>
      <c r="E6" s="67" t="s">
        <v>19</v>
      </c>
      <c r="F6" s="67"/>
      <c r="G6" s="67"/>
      <c r="H6" s="67"/>
      <c r="I6" s="67"/>
      <c r="J6" s="67"/>
      <c r="K6" s="67"/>
      <c r="L6" s="67"/>
      <c r="M6" s="67"/>
      <c r="N6" s="67"/>
      <c r="O6" s="4"/>
      <c r="P6" s="3"/>
      <c r="Q6" s="3"/>
      <c r="R6" s="3"/>
      <c r="S6" s="1"/>
      <c r="T6" s="1"/>
      <c r="U6" s="1" t="s">
        <v>20</v>
      </c>
    </row>
    <row r="7" spans="1:21" x14ac:dyDescent="0.3">
      <c r="B7" s="30"/>
      <c r="C7" s="6">
        <v>0</v>
      </c>
      <c r="D7" s="6">
        <v>4.1666666666666664E-2</v>
      </c>
      <c r="E7" s="7">
        <v>14.4</v>
      </c>
      <c r="F7" s="7">
        <v>13.6</v>
      </c>
      <c r="G7" s="7">
        <v>12.8</v>
      </c>
      <c r="H7" s="7">
        <v>13.6</v>
      </c>
      <c r="I7" s="7">
        <v>12.8</v>
      </c>
      <c r="J7" s="7">
        <v>13.6</v>
      </c>
      <c r="K7" s="7">
        <v>13.6</v>
      </c>
      <c r="L7" s="7">
        <v>13.6</v>
      </c>
      <c r="M7" s="7">
        <v>14</v>
      </c>
      <c r="N7" s="7">
        <v>13.8</v>
      </c>
      <c r="O7" s="7">
        <v>1</v>
      </c>
      <c r="P7" s="7">
        <f t="shared" ref="P7:P8" si="0">AVERAGE(E7:N7)</f>
        <v>13.579999999999998</v>
      </c>
      <c r="Q7" s="7">
        <f>IF(OR(AVERAGE($P21:$P23)&lt;=0,AVERAGE($O21:$O23)&lt;=0),1,MIN(1.4,MAX(0.6,AVERAGE($O21:$O23)/AVERAGE($P21:$P23))))</f>
        <v>0.73529411764705888</v>
      </c>
      <c r="R7" s="7">
        <f t="shared" ref="R7:R30" si="1">P7*Q7</f>
        <v>9.985294117647058</v>
      </c>
      <c r="S7" s="7">
        <f t="shared" ref="S7:S30" si="2">R7-O7</f>
        <v>8.985294117647058</v>
      </c>
      <c r="T7" s="20">
        <f>MAX(0,S7)</f>
        <v>8.985294117647058</v>
      </c>
    </row>
    <row r="8" spans="1:21" x14ac:dyDescent="0.3">
      <c r="B8" s="30"/>
      <c r="C8" s="6">
        <v>4.1666666666666664E-2</v>
      </c>
      <c r="D8" s="6">
        <v>8.3333333333333301E-2</v>
      </c>
      <c r="E8" s="7">
        <v>14.4</v>
      </c>
      <c r="F8" s="7">
        <v>13.6</v>
      </c>
      <c r="G8" s="7">
        <v>12.8</v>
      </c>
      <c r="H8" s="7">
        <v>13.6</v>
      </c>
      <c r="I8" s="7">
        <v>12.8</v>
      </c>
      <c r="J8" s="7">
        <v>13.6</v>
      </c>
      <c r="K8" s="7">
        <v>13.6</v>
      </c>
      <c r="L8" s="7">
        <v>13.6</v>
      </c>
      <c r="M8" s="7">
        <v>14</v>
      </c>
      <c r="N8" s="7">
        <v>13.8</v>
      </c>
      <c r="O8" s="7">
        <v>1</v>
      </c>
      <c r="P8" s="7">
        <f t="shared" si="0"/>
        <v>13.579999999999998</v>
      </c>
      <c r="Q8" s="7">
        <f>IF(OR(AVERAGE($P21:$P23)&lt;=0,AVERAGE($O21:$O23)&lt;=0),1,MIN(1.4,MAX(0.6,AVERAGE($O21:$O23)/AVERAGE($P21:$P23))))</f>
        <v>0.73529411764705888</v>
      </c>
      <c r="R8" s="7">
        <f t="shared" si="1"/>
        <v>9.985294117647058</v>
      </c>
      <c r="S8" s="7">
        <f t="shared" si="2"/>
        <v>8.985294117647058</v>
      </c>
      <c r="T8" s="20">
        <f t="shared" ref="T8:T30" si="3">MAX(0,S8)</f>
        <v>8.985294117647058</v>
      </c>
    </row>
    <row r="9" spans="1:21" x14ac:dyDescent="0.3">
      <c r="B9" s="30"/>
      <c r="C9" s="6">
        <v>8.3333333333333301E-2</v>
      </c>
      <c r="D9" s="6">
        <v>0.125</v>
      </c>
      <c r="E9" s="7">
        <v>14.4</v>
      </c>
      <c r="F9" s="7">
        <v>13.6</v>
      </c>
      <c r="G9" s="7">
        <v>12.8</v>
      </c>
      <c r="H9" s="7">
        <v>13.6</v>
      </c>
      <c r="I9" s="7">
        <v>12.8</v>
      </c>
      <c r="J9" s="7">
        <v>13.6</v>
      </c>
      <c r="K9" s="7">
        <v>13.6</v>
      </c>
      <c r="L9" s="7">
        <v>13.6</v>
      </c>
      <c r="M9" s="7">
        <v>14</v>
      </c>
      <c r="N9" s="7">
        <v>13.8</v>
      </c>
      <c r="O9" s="7">
        <v>1</v>
      </c>
      <c r="P9" s="7">
        <f>AVERAGE(E9:N9)</f>
        <v>13.579999999999998</v>
      </c>
      <c r="Q9" s="7">
        <f>IF(OR(AVERAGE($P21:$P23)&lt;=0,AVERAGE($O21:$O23)&lt;=0),1,MIN(1.4,MAX(0.6,AVERAGE($O21:$O23)/AVERAGE($P21:$P23))))</f>
        <v>0.73529411764705888</v>
      </c>
      <c r="R9" s="7">
        <f t="shared" si="1"/>
        <v>9.985294117647058</v>
      </c>
      <c r="S9" s="7">
        <f t="shared" si="2"/>
        <v>8.985294117647058</v>
      </c>
      <c r="T9" s="20">
        <f t="shared" si="3"/>
        <v>8.985294117647058</v>
      </c>
    </row>
    <row r="10" spans="1:21" x14ac:dyDescent="0.3">
      <c r="B10" s="30"/>
      <c r="C10" s="6">
        <v>0.125</v>
      </c>
      <c r="D10" s="6">
        <v>0.16666666666666699</v>
      </c>
      <c r="E10" s="7">
        <v>14.4</v>
      </c>
      <c r="F10" s="7">
        <v>13.6</v>
      </c>
      <c r="G10" s="7">
        <v>12.8</v>
      </c>
      <c r="H10" s="7">
        <v>12.8</v>
      </c>
      <c r="I10" s="7">
        <v>12.8</v>
      </c>
      <c r="J10" s="7">
        <v>12.8</v>
      </c>
      <c r="K10" s="7">
        <v>12.8</v>
      </c>
      <c r="L10" s="7">
        <v>13.6</v>
      </c>
      <c r="M10" s="7">
        <v>15.2</v>
      </c>
      <c r="N10" s="7">
        <v>14.4</v>
      </c>
      <c r="O10" s="7">
        <v>1</v>
      </c>
      <c r="P10" s="7">
        <f>AVERAGE(E10:N10)</f>
        <v>13.52</v>
      </c>
      <c r="Q10" s="7">
        <f>IF(OR(AVERAGE($P21:$P23)&lt;=0,AVERAGE($O21:$O23)&lt;=0),1,MIN(1.4,MAX(0.6,AVERAGE($O21:$O23)/AVERAGE($P21:$P23))))</f>
        <v>0.73529411764705888</v>
      </c>
      <c r="R10" s="7">
        <f t="shared" si="1"/>
        <v>9.9411764705882355</v>
      </c>
      <c r="S10" s="7">
        <f t="shared" si="2"/>
        <v>8.9411764705882355</v>
      </c>
      <c r="T10" s="20">
        <f t="shared" si="3"/>
        <v>8.9411764705882355</v>
      </c>
    </row>
    <row r="11" spans="1:21" x14ac:dyDescent="0.3">
      <c r="B11" s="30"/>
      <c r="C11" s="6">
        <v>0.16666666666666699</v>
      </c>
      <c r="D11" s="6">
        <v>0.20833333333333301</v>
      </c>
      <c r="E11" s="7">
        <v>12</v>
      </c>
      <c r="F11" s="7">
        <v>13.6</v>
      </c>
      <c r="G11" s="7">
        <v>12.8</v>
      </c>
      <c r="H11" s="7">
        <v>12.8</v>
      </c>
      <c r="I11" s="7">
        <v>12</v>
      </c>
      <c r="J11" s="7">
        <v>12.8</v>
      </c>
      <c r="K11" s="7">
        <v>12</v>
      </c>
      <c r="L11" s="7">
        <v>12.8</v>
      </c>
      <c r="M11" s="7">
        <v>12.8</v>
      </c>
      <c r="N11" s="7">
        <v>13.6</v>
      </c>
      <c r="O11" s="7">
        <v>1</v>
      </c>
      <c r="P11" s="7">
        <f>AVERAGE(E11:N11)</f>
        <v>12.719999999999999</v>
      </c>
      <c r="Q11" s="7">
        <f>IF(OR(AVERAGE($P21:$P23)&lt;=0,AVERAGE($O21:$O23)&lt;=0),1,MIN(1.4,MAX(0.6,AVERAGE($O21:$O23)/AVERAGE($P21:$P23))))</f>
        <v>0.73529411764705888</v>
      </c>
      <c r="R11" s="7">
        <f t="shared" si="1"/>
        <v>9.3529411764705888</v>
      </c>
      <c r="S11" s="7">
        <f t="shared" si="2"/>
        <v>8.3529411764705888</v>
      </c>
      <c r="T11" s="20">
        <f t="shared" si="3"/>
        <v>8.3529411764705888</v>
      </c>
    </row>
    <row r="12" spans="1:21" x14ac:dyDescent="0.3">
      <c r="B12" s="30"/>
      <c r="C12" s="6">
        <v>0.20833333333333301</v>
      </c>
      <c r="D12" s="6">
        <v>0.25</v>
      </c>
      <c r="E12" s="7">
        <v>15.2</v>
      </c>
      <c r="F12" s="7">
        <v>14.4</v>
      </c>
      <c r="G12" s="7">
        <v>12.8</v>
      </c>
      <c r="H12" s="7">
        <v>13.6</v>
      </c>
      <c r="I12" s="7">
        <v>12.8</v>
      </c>
      <c r="J12" s="7">
        <v>12.8</v>
      </c>
      <c r="K12" s="7">
        <v>12</v>
      </c>
      <c r="L12" s="7">
        <v>13.6</v>
      </c>
      <c r="M12" s="7">
        <v>12.8</v>
      </c>
      <c r="N12" s="7">
        <v>12.8</v>
      </c>
      <c r="O12" s="7">
        <v>1</v>
      </c>
      <c r="P12" s="7">
        <f>AVERAGE(E12:N12)</f>
        <v>13.280000000000001</v>
      </c>
      <c r="Q12" s="7">
        <f>IF(OR(AVERAGE($P21:$P23)&lt;=0,AVERAGE($O21:$O23)&lt;=0),1,MIN(1.4,MAX(0.6,AVERAGE($O21:$O23)/AVERAGE($P21:$P23))))</f>
        <v>0.73529411764705888</v>
      </c>
      <c r="R12" s="7">
        <f t="shared" si="1"/>
        <v>9.764705882352942</v>
      </c>
      <c r="S12" s="7">
        <f t="shared" si="2"/>
        <v>8.764705882352942</v>
      </c>
      <c r="T12" s="20">
        <f t="shared" si="3"/>
        <v>8.764705882352942</v>
      </c>
    </row>
    <row r="13" spans="1:21" x14ac:dyDescent="0.3">
      <c r="B13" s="30"/>
      <c r="C13" s="6">
        <v>0.25</v>
      </c>
      <c r="D13" s="6">
        <v>0.29166666666666702</v>
      </c>
      <c r="E13" s="7">
        <v>13.6</v>
      </c>
      <c r="F13" s="7">
        <v>13.6</v>
      </c>
      <c r="G13" s="7">
        <v>12.8</v>
      </c>
      <c r="H13" s="7">
        <v>12</v>
      </c>
      <c r="I13" s="7">
        <v>12.8</v>
      </c>
      <c r="J13" s="7">
        <v>12.8</v>
      </c>
      <c r="K13" s="7">
        <v>12.8</v>
      </c>
      <c r="L13" s="7">
        <v>15.2</v>
      </c>
      <c r="M13" s="7">
        <v>14.4</v>
      </c>
      <c r="N13" s="7">
        <v>12.8</v>
      </c>
      <c r="O13" s="7">
        <v>1</v>
      </c>
      <c r="P13" s="7">
        <f>AVERAGE(E13:N13)</f>
        <v>13.280000000000001</v>
      </c>
      <c r="Q13" s="7">
        <f>IF(OR(AVERAGE($P21:$P23)&lt;=0,AVERAGE($O21:$O23)&lt;=0),1,MIN(1.4,MAX(0.6,AVERAGE($O21:$O23)/AVERAGE($P21:$P23))))</f>
        <v>0.73529411764705888</v>
      </c>
      <c r="R13" s="7">
        <f t="shared" si="1"/>
        <v>9.764705882352942</v>
      </c>
      <c r="S13" s="7">
        <f t="shared" si="2"/>
        <v>8.764705882352942</v>
      </c>
      <c r="T13" s="20">
        <f t="shared" si="3"/>
        <v>8.764705882352942</v>
      </c>
    </row>
    <row r="14" spans="1:21" x14ac:dyDescent="0.3">
      <c r="B14" s="30"/>
      <c r="C14" s="6">
        <v>0.29166666666666702</v>
      </c>
      <c r="D14" s="6">
        <v>0.33333333333333298</v>
      </c>
      <c r="E14" s="7">
        <v>12</v>
      </c>
      <c r="F14" s="7">
        <v>12.8</v>
      </c>
      <c r="G14" s="7">
        <v>12.8</v>
      </c>
      <c r="H14" s="7">
        <v>10.4</v>
      </c>
      <c r="I14" s="7">
        <v>12.8</v>
      </c>
      <c r="J14" s="7">
        <v>12.8</v>
      </c>
      <c r="K14" s="7">
        <v>13.6</v>
      </c>
      <c r="L14" s="7">
        <v>16.8</v>
      </c>
      <c r="M14" s="7">
        <v>16</v>
      </c>
      <c r="N14" s="7">
        <v>12.8</v>
      </c>
      <c r="O14" s="7">
        <v>2</v>
      </c>
      <c r="P14" s="7">
        <f t="shared" ref="P14:P30" si="4">AVERAGE(E14:N14)</f>
        <v>13.279999999999998</v>
      </c>
      <c r="Q14" s="7">
        <f>IF(OR(AVERAGE($P21:$P23)&lt;=0,AVERAGE($O21:$O23)&lt;=0),1,MIN(1.4,MAX(0.6,AVERAGE($O21:$O23)/AVERAGE($P21:$P23))))</f>
        <v>0.73529411764705888</v>
      </c>
      <c r="R14" s="7">
        <f t="shared" si="1"/>
        <v>9.7647058823529402</v>
      </c>
      <c r="S14" s="7">
        <f t="shared" si="2"/>
        <v>7.7647058823529402</v>
      </c>
      <c r="T14" s="20">
        <f t="shared" si="3"/>
        <v>7.7647058823529402</v>
      </c>
    </row>
    <row r="15" spans="1:21" x14ac:dyDescent="0.3">
      <c r="B15" s="30"/>
      <c r="C15" s="6">
        <v>0.33333333333333298</v>
      </c>
      <c r="D15" s="6">
        <v>0.375</v>
      </c>
      <c r="E15" s="7">
        <v>10.4</v>
      </c>
      <c r="F15" s="7">
        <v>12</v>
      </c>
      <c r="G15" s="7">
        <v>12.8</v>
      </c>
      <c r="H15" s="7">
        <v>8.8000000000000007</v>
      </c>
      <c r="I15" s="7">
        <v>12.8</v>
      </c>
      <c r="J15" s="7">
        <v>12.8</v>
      </c>
      <c r="K15" s="7">
        <v>14.4</v>
      </c>
      <c r="L15" s="7">
        <v>18.399999999999999</v>
      </c>
      <c r="M15" s="7">
        <v>17.600000000000001</v>
      </c>
      <c r="N15" s="7">
        <v>12.8</v>
      </c>
      <c r="O15" s="7">
        <v>3</v>
      </c>
      <c r="P15" s="7">
        <f t="shared" si="4"/>
        <v>13.280000000000001</v>
      </c>
      <c r="Q15" s="7">
        <f>IF(OR(AVERAGE($P21:$P23)&lt;=0,AVERAGE($O21:$O23)&lt;=0),1,MIN(1.4,MAX(0.6,AVERAGE($O21:$O23)/AVERAGE($P21:$P23))))</f>
        <v>0.73529411764705888</v>
      </c>
      <c r="R15" s="7">
        <f t="shared" si="1"/>
        <v>9.764705882352942</v>
      </c>
      <c r="S15" s="7">
        <f t="shared" si="2"/>
        <v>6.764705882352942</v>
      </c>
      <c r="T15" s="20">
        <f t="shared" si="3"/>
        <v>6.764705882352942</v>
      </c>
    </row>
    <row r="16" spans="1:21" x14ac:dyDescent="0.3">
      <c r="B16" s="30"/>
      <c r="C16" s="6">
        <v>0.375</v>
      </c>
      <c r="D16" s="6">
        <v>0.41666666666666702</v>
      </c>
      <c r="E16" s="7">
        <v>8.8000000000000007</v>
      </c>
      <c r="F16" s="7">
        <v>11.2</v>
      </c>
      <c r="G16" s="7">
        <v>12.8</v>
      </c>
      <c r="H16" s="7">
        <v>7.2</v>
      </c>
      <c r="I16" s="7">
        <v>12.8</v>
      </c>
      <c r="J16" s="7">
        <v>12.8</v>
      </c>
      <c r="K16" s="7">
        <v>15.2</v>
      </c>
      <c r="L16" s="7">
        <v>20</v>
      </c>
      <c r="M16" s="7">
        <v>19.2</v>
      </c>
      <c r="N16" s="7">
        <v>12.8</v>
      </c>
      <c r="O16" s="7">
        <v>4</v>
      </c>
      <c r="P16" s="7">
        <f t="shared" si="4"/>
        <v>13.280000000000001</v>
      </c>
      <c r="Q16" s="7">
        <f>IF(OR(AVERAGE($P21:$P23)&lt;=0,AVERAGE($O21:$O23)&lt;=0),1,MIN(1.4,MAX(0.6,AVERAGE($O21:$O23)/AVERAGE($P21:$P23))))</f>
        <v>0.73529411764705888</v>
      </c>
      <c r="R16" s="7">
        <f t="shared" si="1"/>
        <v>9.764705882352942</v>
      </c>
      <c r="S16" s="7">
        <f t="shared" si="2"/>
        <v>5.764705882352942</v>
      </c>
      <c r="T16" s="20">
        <f t="shared" si="3"/>
        <v>5.764705882352942</v>
      </c>
    </row>
    <row r="17" spans="1:21" x14ac:dyDescent="0.3">
      <c r="B17" s="30"/>
      <c r="C17" s="6">
        <v>0.41666666666666702</v>
      </c>
      <c r="D17" s="6">
        <v>0.45833333333333298</v>
      </c>
      <c r="E17" s="7">
        <v>7.2</v>
      </c>
      <c r="F17" s="7">
        <v>10.4</v>
      </c>
      <c r="G17" s="7">
        <v>12.8</v>
      </c>
      <c r="H17" s="7">
        <v>5.6</v>
      </c>
      <c r="I17" s="7">
        <v>12.8</v>
      </c>
      <c r="J17" s="7">
        <v>12.8</v>
      </c>
      <c r="K17" s="7">
        <v>16</v>
      </c>
      <c r="L17" s="7">
        <v>21.6</v>
      </c>
      <c r="M17" s="7">
        <v>20.8</v>
      </c>
      <c r="N17" s="7">
        <v>12.8</v>
      </c>
      <c r="O17" s="7">
        <v>5</v>
      </c>
      <c r="P17" s="7">
        <f t="shared" si="4"/>
        <v>13.279999999999998</v>
      </c>
      <c r="Q17" s="7">
        <f>IF(OR(AVERAGE($P21:$P23)&lt;=0,AVERAGE($O21:$O23)&lt;=0),1,MIN(1.4,MAX(0.6,AVERAGE($O21:$O23)/AVERAGE($P21:$P23))))</f>
        <v>0.73529411764705888</v>
      </c>
      <c r="R17" s="7">
        <f t="shared" si="1"/>
        <v>9.7647058823529402</v>
      </c>
      <c r="S17" s="7">
        <f t="shared" si="2"/>
        <v>4.7647058823529402</v>
      </c>
      <c r="T17" s="20">
        <f t="shared" si="3"/>
        <v>4.7647058823529402</v>
      </c>
    </row>
    <row r="18" spans="1:21" x14ac:dyDescent="0.3">
      <c r="B18" s="30"/>
      <c r="C18" s="6">
        <v>0.45833333333333298</v>
      </c>
      <c r="D18" s="6">
        <v>0.5</v>
      </c>
      <c r="E18" s="7">
        <v>5.6</v>
      </c>
      <c r="F18" s="7">
        <v>9.6</v>
      </c>
      <c r="G18" s="7">
        <v>12.8</v>
      </c>
      <c r="H18" s="7">
        <v>4</v>
      </c>
      <c r="I18" s="7">
        <v>12.8</v>
      </c>
      <c r="J18" s="7">
        <v>12.8</v>
      </c>
      <c r="K18" s="7">
        <v>16.8</v>
      </c>
      <c r="L18" s="7">
        <v>23.2</v>
      </c>
      <c r="M18" s="7">
        <v>22.4</v>
      </c>
      <c r="N18" s="7">
        <v>12.8</v>
      </c>
      <c r="O18" s="7">
        <v>6</v>
      </c>
      <c r="P18" s="7">
        <f t="shared" si="4"/>
        <v>13.280000000000001</v>
      </c>
      <c r="Q18" s="7">
        <f>IF(OR(AVERAGE($P21:$P23)&lt;=0,AVERAGE($O21:$O23)&lt;=0),1,MIN(1.4,MAX(0.6,AVERAGE($O21:$O23)/AVERAGE($P21:$P23))))</f>
        <v>0.73529411764705888</v>
      </c>
      <c r="R18" s="7">
        <f t="shared" si="1"/>
        <v>9.764705882352942</v>
      </c>
      <c r="S18" s="7">
        <f t="shared" si="2"/>
        <v>3.764705882352942</v>
      </c>
      <c r="T18" s="20">
        <f t="shared" si="3"/>
        <v>3.764705882352942</v>
      </c>
    </row>
    <row r="19" spans="1:21" x14ac:dyDescent="0.3">
      <c r="B19" s="30"/>
      <c r="C19" s="6">
        <v>0.5</v>
      </c>
      <c r="D19" s="6">
        <v>0.54166666666666696</v>
      </c>
      <c r="E19" s="7">
        <v>4</v>
      </c>
      <c r="F19" s="7">
        <v>8.8000000000000007</v>
      </c>
      <c r="G19" s="7">
        <v>12.8</v>
      </c>
      <c r="H19" s="7">
        <v>2.4</v>
      </c>
      <c r="I19" s="7">
        <v>12.8</v>
      </c>
      <c r="J19" s="7">
        <v>12.8</v>
      </c>
      <c r="K19" s="7">
        <v>17.600000000000001</v>
      </c>
      <c r="L19" s="7">
        <v>24.8</v>
      </c>
      <c r="M19" s="7">
        <v>24</v>
      </c>
      <c r="N19" s="7">
        <v>12.8</v>
      </c>
      <c r="O19" s="7">
        <v>7</v>
      </c>
      <c r="P19" s="7">
        <f t="shared" si="4"/>
        <v>13.279999999999998</v>
      </c>
      <c r="Q19" s="7">
        <f>IF(OR(AVERAGE($P21:$P23)&lt;=0,AVERAGE($O21:$O23)&lt;=0),1,MIN(1.4,MAX(0.6,AVERAGE($O21:$O23)/AVERAGE($P21:$P23))))</f>
        <v>0.73529411764705888</v>
      </c>
      <c r="R19" s="7">
        <f t="shared" si="1"/>
        <v>9.7647058823529402</v>
      </c>
      <c r="S19" s="7">
        <f t="shared" si="2"/>
        <v>2.7647058823529402</v>
      </c>
      <c r="T19" s="20">
        <f t="shared" si="3"/>
        <v>2.7647058823529402</v>
      </c>
    </row>
    <row r="20" spans="1:21" x14ac:dyDescent="0.3">
      <c r="B20" s="30"/>
      <c r="C20" s="6">
        <v>0.54166666666666696</v>
      </c>
      <c r="D20" s="6">
        <v>0.58333333333333304</v>
      </c>
      <c r="E20" s="7">
        <v>2.4</v>
      </c>
      <c r="F20" s="7">
        <v>7.9999999999999902</v>
      </c>
      <c r="G20" s="7">
        <v>12.8</v>
      </c>
      <c r="H20" s="7">
        <v>0.79999999999999905</v>
      </c>
      <c r="I20" s="7">
        <v>12.8</v>
      </c>
      <c r="J20" s="7">
        <v>12.8</v>
      </c>
      <c r="K20" s="7">
        <v>18.399999999999999</v>
      </c>
      <c r="L20" s="7">
        <v>26.4</v>
      </c>
      <c r="M20" s="7">
        <v>25.6</v>
      </c>
      <c r="N20" s="7">
        <v>12.8</v>
      </c>
      <c r="O20" s="7">
        <v>8</v>
      </c>
      <c r="P20" s="7">
        <f t="shared" si="4"/>
        <v>13.280000000000001</v>
      </c>
      <c r="Q20" s="7">
        <f>IF(OR(AVERAGE($P21:$P23)&lt;=0,AVERAGE($O21:$O23)&lt;=0),1,MIN(1.4,MAX(0.6,AVERAGE($O21:$O23)/AVERAGE($P21:$P23))))</f>
        <v>0.73529411764705888</v>
      </c>
      <c r="R20" s="7">
        <f t="shared" si="1"/>
        <v>9.764705882352942</v>
      </c>
      <c r="S20" s="7">
        <f t="shared" si="2"/>
        <v>1.764705882352942</v>
      </c>
      <c r="T20" s="20">
        <f t="shared" si="3"/>
        <v>1.764705882352942</v>
      </c>
    </row>
    <row r="21" spans="1:21" x14ac:dyDescent="0.3">
      <c r="A21" s="71" t="s">
        <v>21</v>
      </c>
      <c r="B21" s="44"/>
      <c r="C21" s="8">
        <v>0.58333333333333304</v>
      </c>
      <c r="D21" s="8">
        <v>0.625</v>
      </c>
      <c r="E21" s="9">
        <v>0</v>
      </c>
      <c r="F21" s="9">
        <v>7.1999999999999904</v>
      </c>
      <c r="G21" s="9">
        <v>12.8</v>
      </c>
      <c r="H21" s="9">
        <v>0</v>
      </c>
      <c r="I21" s="9">
        <v>12.8</v>
      </c>
      <c r="J21" s="9">
        <v>12.8</v>
      </c>
      <c r="K21" s="9">
        <v>19.2</v>
      </c>
      <c r="L21" s="9">
        <v>28</v>
      </c>
      <c r="M21" s="9">
        <v>27.2</v>
      </c>
      <c r="N21" s="9">
        <v>12.8</v>
      </c>
      <c r="O21" s="9">
        <v>9</v>
      </c>
      <c r="P21" s="9">
        <f t="shared" si="4"/>
        <v>13.280000000000001</v>
      </c>
      <c r="Q21" s="9">
        <f>IF(OR(AVERAGE($P21:$P23)&lt;=0,AVERAGE($O21:$O23)&lt;=0),1,MIN(1.4,MAX(0.6,AVERAGE($O21:$O23)/AVERAGE($P21:$P23))))</f>
        <v>0.73529411764705888</v>
      </c>
      <c r="R21" s="9">
        <f t="shared" si="1"/>
        <v>9.764705882352942</v>
      </c>
      <c r="S21" s="9">
        <f t="shared" si="2"/>
        <v>0.76470588235294201</v>
      </c>
      <c r="T21" s="21">
        <f t="shared" si="3"/>
        <v>0.76470588235294201</v>
      </c>
    </row>
    <row r="22" spans="1:21" x14ac:dyDescent="0.3">
      <c r="A22" s="71"/>
      <c r="B22" s="44"/>
      <c r="C22" s="8">
        <v>0.625</v>
      </c>
      <c r="D22" s="8">
        <v>0.66666666666666696</v>
      </c>
      <c r="E22" s="9">
        <v>0</v>
      </c>
      <c r="F22" s="9">
        <v>6.3999999999999897</v>
      </c>
      <c r="G22" s="9">
        <v>12.8</v>
      </c>
      <c r="H22" s="9">
        <v>0</v>
      </c>
      <c r="I22" s="9">
        <v>12.8</v>
      </c>
      <c r="J22" s="9">
        <v>12.8</v>
      </c>
      <c r="K22" s="9">
        <v>20</v>
      </c>
      <c r="L22" s="9">
        <v>29.6</v>
      </c>
      <c r="M22" s="9">
        <v>28.8</v>
      </c>
      <c r="N22" s="9">
        <v>12.8</v>
      </c>
      <c r="O22" s="9">
        <v>10</v>
      </c>
      <c r="P22" s="9">
        <f t="shared" si="4"/>
        <v>13.599999999999998</v>
      </c>
      <c r="Q22" s="9">
        <f>IF(OR(AVERAGE($P21:$P23)&lt;=0,AVERAGE($O21:$O23)&lt;=0),1,MIN(1.4,MAX(0.6,AVERAGE($O21:$O23)/AVERAGE($P21:$P23))))</f>
        <v>0.73529411764705888</v>
      </c>
      <c r="R22" s="9">
        <f t="shared" si="1"/>
        <v>10</v>
      </c>
      <c r="S22" s="9">
        <f t="shared" si="2"/>
        <v>0</v>
      </c>
      <c r="T22" s="21">
        <f t="shared" si="3"/>
        <v>0</v>
      </c>
    </row>
    <row r="23" spans="1:21" x14ac:dyDescent="0.3">
      <c r="A23" s="71"/>
      <c r="B23" s="44"/>
      <c r="C23" s="8">
        <v>0.66666666666666696</v>
      </c>
      <c r="D23" s="8">
        <v>0.70833333333333304</v>
      </c>
      <c r="E23" s="9">
        <v>0</v>
      </c>
      <c r="F23" s="9">
        <v>5.5999999999999899</v>
      </c>
      <c r="G23" s="9">
        <v>12.8</v>
      </c>
      <c r="H23" s="9">
        <v>0</v>
      </c>
      <c r="I23" s="9">
        <v>12.8</v>
      </c>
      <c r="J23" s="9">
        <v>12.8</v>
      </c>
      <c r="K23" s="9">
        <v>20.8</v>
      </c>
      <c r="L23" s="9">
        <v>31.2</v>
      </c>
      <c r="M23" s="9">
        <v>30.4</v>
      </c>
      <c r="N23" s="9">
        <v>12.8</v>
      </c>
      <c r="O23" s="9">
        <v>11</v>
      </c>
      <c r="P23" s="9">
        <f t="shared" si="4"/>
        <v>13.920000000000002</v>
      </c>
      <c r="Q23" s="9">
        <f>IF(OR(AVERAGE($P21:$P23)&lt;=0,AVERAGE($O21:$O23)&lt;=0),1,MIN(1.4,MAX(0.6,AVERAGE($O21:$O23)/AVERAGE($P21:$P23))))</f>
        <v>0.73529411764705888</v>
      </c>
      <c r="R23" s="9">
        <f t="shared" si="1"/>
        <v>10.235294117647062</v>
      </c>
      <c r="S23" s="9">
        <f t="shared" si="2"/>
        <v>-0.76470588235293846</v>
      </c>
      <c r="T23" s="21">
        <f t="shared" si="3"/>
        <v>0</v>
      </c>
    </row>
    <row r="24" spans="1:21" x14ac:dyDescent="0.3">
      <c r="B24" s="30"/>
      <c r="C24" s="6">
        <v>0.70833333333333304</v>
      </c>
      <c r="D24" s="6">
        <v>0.75</v>
      </c>
      <c r="E24" s="7">
        <v>0</v>
      </c>
      <c r="F24" s="7">
        <v>4.7999999999999901</v>
      </c>
      <c r="G24" s="7">
        <v>12.8</v>
      </c>
      <c r="H24" s="7">
        <v>0</v>
      </c>
      <c r="I24" s="7">
        <v>12.8</v>
      </c>
      <c r="J24" s="7">
        <v>12.8</v>
      </c>
      <c r="K24" s="7">
        <v>21.6</v>
      </c>
      <c r="L24" s="7">
        <v>32.799999999999997</v>
      </c>
      <c r="M24" s="7">
        <v>32</v>
      </c>
      <c r="N24" s="7">
        <v>12.8</v>
      </c>
      <c r="O24" s="7">
        <v>12</v>
      </c>
      <c r="P24" s="7">
        <f t="shared" si="4"/>
        <v>14.239999999999998</v>
      </c>
      <c r="Q24" s="7">
        <f>IF(OR(AVERAGE($P21:$P23)&lt;=0,AVERAGE($O21:$O23)&lt;=0),1,MIN(1.4,MAX(0.6,AVERAGE($O21:$O23)/AVERAGE($P21:$P23))))</f>
        <v>0.73529411764705888</v>
      </c>
      <c r="R24" s="7">
        <f t="shared" si="1"/>
        <v>10.470588235294118</v>
      </c>
      <c r="S24" s="7">
        <f t="shared" si="2"/>
        <v>-1.5294117647058822</v>
      </c>
      <c r="T24" s="20">
        <f t="shared" si="3"/>
        <v>0</v>
      </c>
    </row>
    <row r="25" spans="1:21" x14ac:dyDescent="0.3">
      <c r="A25" s="69" t="s">
        <v>22</v>
      </c>
      <c r="B25" s="45"/>
      <c r="C25" s="10">
        <v>0.75</v>
      </c>
      <c r="D25" s="10">
        <v>0.79166666666666696</v>
      </c>
      <c r="E25" s="11">
        <v>0</v>
      </c>
      <c r="F25" s="11">
        <v>4</v>
      </c>
      <c r="G25" s="11">
        <v>12.8</v>
      </c>
      <c r="H25" s="11">
        <v>0</v>
      </c>
      <c r="I25" s="11">
        <v>12.8</v>
      </c>
      <c r="J25" s="11">
        <v>12.8</v>
      </c>
      <c r="K25" s="11">
        <v>22.4</v>
      </c>
      <c r="L25" s="11">
        <v>34.4</v>
      </c>
      <c r="M25" s="11">
        <v>33.6</v>
      </c>
      <c r="N25" s="11">
        <v>12.8</v>
      </c>
      <c r="O25" s="11">
        <v>10</v>
      </c>
      <c r="P25" s="11">
        <f t="shared" si="4"/>
        <v>14.560000000000002</v>
      </c>
      <c r="Q25" s="11">
        <f>IF(OR(AVERAGE($P21:$P23)&lt;=0,AVERAGE($O21:$O23)&lt;=0),1,MIN(1.4,MAX(0.6,AVERAGE($O21:$O23)/AVERAGE($P21:$P23))))</f>
        <v>0.73529411764705888</v>
      </c>
      <c r="R25" s="11">
        <f t="shared" si="1"/>
        <v>10.705882352941179</v>
      </c>
      <c r="S25" s="11">
        <f t="shared" si="2"/>
        <v>0.70588235294117929</v>
      </c>
      <c r="T25" s="22">
        <f t="shared" si="3"/>
        <v>0.70588235294117929</v>
      </c>
    </row>
    <row r="26" spans="1:21" x14ac:dyDescent="0.3">
      <c r="A26" s="69"/>
      <c r="B26" s="45"/>
      <c r="C26" s="10">
        <v>0.79166666666666696</v>
      </c>
      <c r="D26" s="10">
        <v>0.83333333333333304</v>
      </c>
      <c r="E26" s="11">
        <v>0</v>
      </c>
      <c r="F26" s="11">
        <v>3.2</v>
      </c>
      <c r="G26" s="11">
        <v>12.8</v>
      </c>
      <c r="H26" s="11">
        <v>0</v>
      </c>
      <c r="I26" s="11">
        <v>12.8</v>
      </c>
      <c r="J26" s="11">
        <v>12.8</v>
      </c>
      <c r="K26" s="11">
        <v>23.2</v>
      </c>
      <c r="L26" s="11">
        <v>36</v>
      </c>
      <c r="M26" s="11">
        <v>35.200000000000003</v>
      </c>
      <c r="N26" s="11">
        <v>12.8</v>
      </c>
      <c r="O26" s="11">
        <v>10</v>
      </c>
      <c r="P26" s="11">
        <f t="shared" si="4"/>
        <v>14.88</v>
      </c>
      <c r="Q26" s="11">
        <f>IF(OR(AVERAGE($P21:$P23)&lt;=0,AVERAGE($O21:$O23)&lt;=0),1,MIN(1.4,MAX(0.6,AVERAGE($O21:$O23)/AVERAGE($P21:$P23))))</f>
        <v>0.73529411764705888</v>
      </c>
      <c r="R26" s="11">
        <f t="shared" si="1"/>
        <v>10.941176470588237</v>
      </c>
      <c r="S26" s="11">
        <f t="shared" si="2"/>
        <v>0.94117647058823728</v>
      </c>
      <c r="T26" s="22">
        <f t="shared" si="3"/>
        <v>0.94117647058823728</v>
      </c>
    </row>
    <row r="27" spans="1:21" ht="15" thickBot="1" x14ac:dyDescent="0.35">
      <c r="A27" s="69"/>
      <c r="B27" s="45"/>
      <c r="C27" s="10">
        <v>0.83333333333333304</v>
      </c>
      <c r="D27" s="10">
        <v>0.875</v>
      </c>
      <c r="E27" s="11">
        <v>0</v>
      </c>
      <c r="F27" s="11">
        <v>2.4</v>
      </c>
      <c r="G27" s="11">
        <v>12.8</v>
      </c>
      <c r="H27" s="11">
        <v>0</v>
      </c>
      <c r="I27" s="11">
        <v>12.8</v>
      </c>
      <c r="J27" s="11">
        <v>12.8</v>
      </c>
      <c r="K27" s="11">
        <v>24</v>
      </c>
      <c r="L27" s="11">
        <v>37.6</v>
      </c>
      <c r="M27" s="11">
        <v>36.799999999999997</v>
      </c>
      <c r="N27" s="11">
        <v>12.8</v>
      </c>
      <c r="O27" s="11">
        <v>10</v>
      </c>
      <c r="P27" s="11">
        <f t="shared" si="4"/>
        <v>15.2</v>
      </c>
      <c r="Q27" s="11">
        <f>IF(OR(AVERAGE($P21:$P23)&lt;=0,AVERAGE($O21:$O23)&lt;=0),1,MIN(1.4,MAX(0.6,AVERAGE($O21:$O23)/AVERAGE($P21:$P23))))</f>
        <v>0.73529411764705888</v>
      </c>
      <c r="R27" s="11">
        <f t="shared" si="1"/>
        <v>11.176470588235295</v>
      </c>
      <c r="S27" s="11">
        <f t="shared" si="2"/>
        <v>1.1764705882352953</v>
      </c>
      <c r="T27" s="22">
        <f t="shared" si="3"/>
        <v>1.1764705882352953</v>
      </c>
    </row>
    <row r="28" spans="1:21" ht="15" thickBot="1" x14ac:dyDescent="0.35">
      <c r="A28" s="69"/>
      <c r="B28" s="45"/>
      <c r="C28" s="10">
        <v>0.875</v>
      </c>
      <c r="D28" s="10">
        <v>0.91666666666666696</v>
      </c>
      <c r="E28" s="11">
        <v>0</v>
      </c>
      <c r="F28" s="11">
        <v>1.6</v>
      </c>
      <c r="G28" s="11">
        <v>12.8</v>
      </c>
      <c r="H28" s="11">
        <v>0</v>
      </c>
      <c r="I28" s="11">
        <v>12.8</v>
      </c>
      <c r="J28" s="11">
        <v>12.8</v>
      </c>
      <c r="K28" s="11">
        <v>24.8</v>
      </c>
      <c r="L28" s="11">
        <v>39.200000000000003</v>
      </c>
      <c r="M28" s="11">
        <v>38.4</v>
      </c>
      <c r="N28" s="11">
        <v>12.8</v>
      </c>
      <c r="O28" s="11">
        <v>16</v>
      </c>
      <c r="P28" s="11">
        <f t="shared" si="4"/>
        <v>15.520000000000001</v>
      </c>
      <c r="Q28" s="11">
        <f>IF(OR(AVERAGE($P21:$P23)&lt;=0,AVERAGE($O21:$O23)&lt;=0),1,MIN(1.4,MAX(0.6,AVERAGE($O21:$O23)/AVERAGE($P21:$P23))))</f>
        <v>0.73529411764705888</v>
      </c>
      <c r="R28" s="11">
        <f t="shared" si="1"/>
        <v>11.411764705882355</v>
      </c>
      <c r="S28" s="11">
        <f t="shared" si="2"/>
        <v>-4.588235294117645</v>
      </c>
      <c r="T28" s="22">
        <f t="shared" si="3"/>
        <v>0</v>
      </c>
      <c r="U28" s="19">
        <f>SUM(T25:T28)</f>
        <v>2.8235294117647118</v>
      </c>
    </row>
    <row r="29" spans="1:21" x14ac:dyDescent="0.3">
      <c r="B29" s="6"/>
      <c r="C29" s="6">
        <v>0.91666666666666696</v>
      </c>
      <c r="D29" s="6">
        <v>0.95833333333333304</v>
      </c>
      <c r="E29" s="7">
        <v>0</v>
      </c>
      <c r="F29" s="7">
        <v>0.80000000000000104</v>
      </c>
      <c r="G29" s="7">
        <v>12.8</v>
      </c>
      <c r="H29" s="7">
        <v>0</v>
      </c>
      <c r="I29" s="7">
        <v>12.8</v>
      </c>
      <c r="J29" s="7">
        <v>12.8</v>
      </c>
      <c r="K29" s="7">
        <v>25.6</v>
      </c>
      <c r="L29" s="7">
        <v>40.799999999999997</v>
      </c>
      <c r="M29" s="7">
        <v>40</v>
      </c>
      <c r="N29" s="7">
        <v>12.8</v>
      </c>
      <c r="O29" s="7">
        <v>17</v>
      </c>
      <c r="P29" s="7">
        <f t="shared" si="4"/>
        <v>15.840000000000003</v>
      </c>
      <c r="Q29" s="7">
        <f>IF(OR(AVERAGE($P21:$P23)&lt;=0,AVERAGE($O21:$O23)&lt;=0),1,MIN(1.4,MAX(0.6,AVERAGE($O21:$O23)/AVERAGE($P21:$P23))))</f>
        <v>0.73529411764705888</v>
      </c>
      <c r="R29" s="7">
        <f t="shared" si="1"/>
        <v>11.647058823529415</v>
      </c>
      <c r="S29" s="7">
        <f t="shared" si="2"/>
        <v>-5.3529411764705852</v>
      </c>
      <c r="T29" s="20">
        <f t="shared" si="3"/>
        <v>0</v>
      </c>
    </row>
    <row r="30" spans="1:21" x14ac:dyDescent="0.3">
      <c r="B30" s="6"/>
      <c r="C30" s="6">
        <v>0.95833333333333304</v>
      </c>
      <c r="D30" s="6">
        <v>1</v>
      </c>
      <c r="E30" s="7">
        <v>0</v>
      </c>
      <c r="F30" s="7">
        <v>0</v>
      </c>
      <c r="G30" s="7">
        <v>12.8</v>
      </c>
      <c r="H30" s="7">
        <v>0</v>
      </c>
      <c r="I30" s="7">
        <v>12.8</v>
      </c>
      <c r="J30" s="7">
        <v>12.8</v>
      </c>
      <c r="K30" s="7">
        <v>26.4</v>
      </c>
      <c r="L30" s="7">
        <v>42.4</v>
      </c>
      <c r="M30" s="7">
        <v>41.6</v>
      </c>
      <c r="N30" s="7">
        <v>12.8</v>
      </c>
      <c r="O30" s="7">
        <v>18</v>
      </c>
      <c r="P30" s="7">
        <f t="shared" si="4"/>
        <v>16.160000000000004</v>
      </c>
      <c r="Q30" s="7">
        <f>IF(OR(AVERAGE($P21:$P23)&lt;=0,AVERAGE($O21:$O23)&lt;=0),1,MIN(1.4,MAX(0.6,AVERAGE($O21:$O23)/AVERAGE($P21:$P23))))</f>
        <v>0.73529411764705888</v>
      </c>
      <c r="R30" s="7">
        <f t="shared" si="1"/>
        <v>11.882352941176475</v>
      </c>
      <c r="S30" s="7">
        <f t="shared" si="2"/>
        <v>-6.1176470588235254</v>
      </c>
      <c r="T30" s="20">
        <f t="shared" si="3"/>
        <v>0</v>
      </c>
    </row>
    <row r="31" spans="1:21" s="14" customFormat="1" ht="30.9" customHeight="1" x14ac:dyDescent="0.3">
      <c r="A31" s="39"/>
      <c r="B31" s="34" t="s">
        <v>15</v>
      </c>
      <c r="C31" s="39" t="s">
        <v>16</v>
      </c>
      <c r="D31" s="35" t="s">
        <v>17</v>
      </c>
      <c r="E31" s="46">
        <v>45117</v>
      </c>
      <c r="F31" s="46">
        <v>45118</v>
      </c>
      <c r="G31" s="46">
        <v>45119</v>
      </c>
      <c r="H31" s="46">
        <v>45120</v>
      </c>
      <c r="I31" s="46">
        <v>45121</v>
      </c>
      <c r="J31" s="46">
        <v>45124</v>
      </c>
      <c r="K31" s="46">
        <v>45125</v>
      </c>
      <c r="L31" s="46">
        <v>45126</v>
      </c>
      <c r="M31" s="46">
        <v>45128</v>
      </c>
      <c r="N31" s="46">
        <v>45131</v>
      </c>
      <c r="O31" s="46">
        <v>45133</v>
      </c>
      <c r="P31" s="36" t="s">
        <v>18</v>
      </c>
      <c r="Q31" s="48" t="s">
        <v>18</v>
      </c>
      <c r="R31" s="48" t="s">
        <v>18</v>
      </c>
      <c r="S31" s="48" t="s">
        <v>18</v>
      </c>
      <c r="T31" s="35" t="s">
        <v>18</v>
      </c>
      <c r="U31"/>
    </row>
    <row r="32" spans="1:21" x14ac:dyDescent="0.3">
      <c r="B32" s="30"/>
      <c r="C32" s="6">
        <v>0</v>
      </c>
      <c r="D32" s="6">
        <v>4.1666666666666664E-2</v>
      </c>
      <c r="E32" s="7">
        <v>14.4</v>
      </c>
      <c r="F32" s="7">
        <v>13.6</v>
      </c>
      <c r="G32" s="7">
        <v>12.8</v>
      </c>
      <c r="H32" s="7">
        <v>13.6</v>
      </c>
      <c r="I32" s="7">
        <v>12.8</v>
      </c>
      <c r="J32" s="7">
        <v>13.6</v>
      </c>
      <c r="K32" s="7">
        <v>13.6</v>
      </c>
      <c r="L32" s="7">
        <v>13.6</v>
      </c>
      <c r="M32" s="7">
        <v>14</v>
      </c>
      <c r="N32" s="7">
        <v>13.8</v>
      </c>
      <c r="O32" s="7">
        <v>1</v>
      </c>
      <c r="P32" s="7">
        <f t="shared" ref="P32:P33" si="5">AVERAGE(E32:N32)</f>
        <v>13.579999999999998</v>
      </c>
      <c r="Q32" s="7">
        <f>IF(OR(AVERAGE($P46:$P48)&lt;=0,AVERAGE($O46:$O48)&lt;=0),1,MIN(1.4,MAX(0.6,AVERAGE($O46:$O48)/AVERAGE($P46:$P48))))</f>
        <v>0.73529411764705888</v>
      </c>
      <c r="R32" s="7">
        <f t="shared" ref="R32:R55" si="6">P32*Q32</f>
        <v>9.985294117647058</v>
      </c>
      <c r="S32" s="7">
        <f t="shared" ref="S32:S55" si="7">R32-O32</f>
        <v>8.985294117647058</v>
      </c>
      <c r="T32" s="20">
        <f>MAX(0,S32)</f>
        <v>8.985294117647058</v>
      </c>
    </row>
    <row r="33" spans="1:20" x14ac:dyDescent="0.3">
      <c r="B33" s="30"/>
      <c r="C33" s="6">
        <v>4.1666666666666664E-2</v>
      </c>
      <c r="D33" s="6">
        <v>8.3333333333333301E-2</v>
      </c>
      <c r="E33" s="7">
        <v>14.4</v>
      </c>
      <c r="F33" s="7">
        <v>13.6</v>
      </c>
      <c r="G33" s="7">
        <v>12.8</v>
      </c>
      <c r="H33" s="7">
        <v>13.6</v>
      </c>
      <c r="I33" s="7">
        <v>12.8</v>
      </c>
      <c r="J33" s="7">
        <v>13.6</v>
      </c>
      <c r="K33" s="7">
        <v>13.6</v>
      </c>
      <c r="L33" s="7">
        <v>13.6</v>
      </c>
      <c r="M33" s="7">
        <v>14</v>
      </c>
      <c r="N33" s="7">
        <v>13.8</v>
      </c>
      <c r="O33" s="7">
        <v>1</v>
      </c>
      <c r="P33" s="7">
        <f t="shared" si="5"/>
        <v>13.579999999999998</v>
      </c>
      <c r="Q33" s="7">
        <f>IF(OR(AVERAGE($P46:$P48)&lt;=0,AVERAGE($O46:$O48)&lt;=0),1,MIN(1.4,MAX(0.6,AVERAGE($O46:$O48)/AVERAGE($P46:$P48))))</f>
        <v>0.73529411764705888</v>
      </c>
      <c r="R33" s="7">
        <f t="shared" si="6"/>
        <v>9.985294117647058</v>
      </c>
      <c r="S33" s="7">
        <f t="shared" si="7"/>
        <v>8.985294117647058</v>
      </c>
      <c r="T33" s="20">
        <f t="shared" ref="T33:T55" si="8">MAX(0,S33)</f>
        <v>8.985294117647058</v>
      </c>
    </row>
    <row r="34" spans="1:20" x14ac:dyDescent="0.3">
      <c r="B34" s="30"/>
      <c r="C34" s="6">
        <v>8.3333333333333301E-2</v>
      </c>
      <c r="D34" s="6">
        <v>0.125</v>
      </c>
      <c r="E34" s="7">
        <v>14.4</v>
      </c>
      <c r="F34" s="7">
        <v>13.6</v>
      </c>
      <c r="G34" s="7">
        <v>12.8</v>
      </c>
      <c r="H34" s="7">
        <v>13.6</v>
      </c>
      <c r="I34" s="7">
        <v>12.8</v>
      </c>
      <c r="J34" s="7">
        <v>13.6</v>
      </c>
      <c r="K34" s="7">
        <v>13.6</v>
      </c>
      <c r="L34" s="7">
        <v>13.6</v>
      </c>
      <c r="M34" s="7">
        <v>14</v>
      </c>
      <c r="N34" s="7">
        <v>13.8</v>
      </c>
      <c r="O34" s="7">
        <v>1</v>
      </c>
      <c r="P34" s="7">
        <f>AVERAGE(E34:N34)</f>
        <v>13.579999999999998</v>
      </c>
      <c r="Q34" s="7">
        <f>IF(OR(AVERAGE($P46:$P48)&lt;=0,AVERAGE($O46:$O48)&lt;=0),1,MIN(1.4,MAX(0.6,AVERAGE($O46:$O48)/AVERAGE($P46:$P48))))</f>
        <v>0.73529411764705888</v>
      </c>
      <c r="R34" s="7">
        <f t="shared" si="6"/>
        <v>9.985294117647058</v>
      </c>
      <c r="S34" s="7">
        <f t="shared" si="7"/>
        <v>8.985294117647058</v>
      </c>
      <c r="T34" s="20">
        <f t="shared" si="8"/>
        <v>8.985294117647058</v>
      </c>
    </row>
    <row r="35" spans="1:20" x14ac:dyDescent="0.3">
      <c r="B35" s="30"/>
      <c r="C35" s="6">
        <v>0.125</v>
      </c>
      <c r="D35" s="6">
        <v>0.16666666666666699</v>
      </c>
      <c r="E35" s="7">
        <v>14.4</v>
      </c>
      <c r="F35" s="7">
        <v>13.6</v>
      </c>
      <c r="G35" s="7">
        <v>12.8</v>
      </c>
      <c r="H35" s="7">
        <v>12.8</v>
      </c>
      <c r="I35" s="7">
        <v>12.8</v>
      </c>
      <c r="J35" s="7">
        <v>12.8</v>
      </c>
      <c r="K35" s="7">
        <v>12.8</v>
      </c>
      <c r="L35" s="7">
        <v>13.6</v>
      </c>
      <c r="M35" s="7">
        <v>15.2</v>
      </c>
      <c r="N35" s="7">
        <v>14.4</v>
      </c>
      <c r="O35" s="7">
        <v>1</v>
      </c>
      <c r="P35" s="7">
        <f>AVERAGE(E35:N35)</f>
        <v>13.52</v>
      </c>
      <c r="Q35" s="7">
        <f>IF(OR(AVERAGE($P46:$P48)&lt;=0,AVERAGE($O46:$O48)&lt;=0),1,MIN(1.4,MAX(0.6,AVERAGE($O46:$O48)/AVERAGE($P46:$P48))))</f>
        <v>0.73529411764705888</v>
      </c>
      <c r="R35" s="7">
        <f t="shared" si="6"/>
        <v>9.9411764705882355</v>
      </c>
      <c r="S35" s="7">
        <f t="shared" si="7"/>
        <v>8.9411764705882355</v>
      </c>
      <c r="T35" s="20">
        <f t="shared" si="8"/>
        <v>8.9411764705882355</v>
      </c>
    </row>
    <row r="36" spans="1:20" x14ac:dyDescent="0.3">
      <c r="B36" s="30"/>
      <c r="C36" s="6">
        <v>0.16666666666666699</v>
      </c>
      <c r="D36" s="6">
        <v>0.20833333333333301</v>
      </c>
      <c r="E36" s="7">
        <v>12</v>
      </c>
      <c r="F36" s="7">
        <v>13.6</v>
      </c>
      <c r="G36" s="7">
        <v>12.8</v>
      </c>
      <c r="H36" s="7">
        <v>12.8</v>
      </c>
      <c r="I36" s="7">
        <v>12</v>
      </c>
      <c r="J36" s="7">
        <v>12.8</v>
      </c>
      <c r="K36" s="7">
        <v>12</v>
      </c>
      <c r="L36" s="7">
        <v>12.8</v>
      </c>
      <c r="M36" s="7">
        <v>12.8</v>
      </c>
      <c r="N36" s="7">
        <v>13.6</v>
      </c>
      <c r="O36" s="7">
        <v>1</v>
      </c>
      <c r="P36" s="7">
        <f>AVERAGE(E36:N36)</f>
        <v>12.719999999999999</v>
      </c>
      <c r="Q36" s="7">
        <f>IF(OR(AVERAGE($P46:$P48)&lt;=0,AVERAGE($O46:$O48)&lt;=0),1,MIN(1.4,MAX(0.6,AVERAGE($O46:$O48)/AVERAGE($P46:$P48))))</f>
        <v>0.73529411764705888</v>
      </c>
      <c r="R36" s="7">
        <f t="shared" si="6"/>
        <v>9.3529411764705888</v>
      </c>
      <c r="S36" s="7">
        <f t="shared" si="7"/>
        <v>8.3529411764705888</v>
      </c>
      <c r="T36" s="20">
        <f t="shared" si="8"/>
        <v>8.3529411764705888</v>
      </c>
    </row>
    <row r="37" spans="1:20" x14ac:dyDescent="0.3">
      <c r="B37" s="30"/>
      <c r="C37" s="6">
        <v>0.20833333333333301</v>
      </c>
      <c r="D37" s="6">
        <v>0.25</v>
      </c>
      <c r="E37" s="7">
        <v>15.2</v>
      </c>
      <c r="F37" s="7">
        <v>14.4</v>
      </c>
      <c r="G37" s="7">
        <v>12.8</v>
      </c>
      <c r="H37" s="7">
        <v>13.6</v>
      </c>
      <c r="I37" s="7">
        <v>12.8</v>
      </c>
      <c r="J37" s="7">
        <v>12.8</v>
      </c>
      <c r="K37" s="7">
        <v>12</v>
      </c>
      <c r="L37" s="7">
        <v>13.6</v>
      </c>
      <c r="M37" s="7">
        <v>12.8</v>
      </c>
      <c r="N37" s="7">
        <v>12.8</v>
      </c>
      <c r="O37" s="7">
        <v>1</v>
      </c>
      <c r="P37" s="7">
        <f>AVERAGE(E37:N37)</f>
        <v>13.280000000000001</v>
      </c>
      <c r="Q37" s="7">
        <f>IF(OR(AVERAGE($P46:$P48)&lt;=0,AVERAGE($O46:$O48)&lt;=0),1,MIN(1.4,MAX(0.6,AVERAGE($O46:$O48)/AVERAGE($P46:$P48))))</f>
        <v>0.73529411764705888</v>
      </c>
      <c r="R37" s="7">
        <f t="shared" si="6"/>
        <v>9.764705882352942</v>
      </c>
      <c r="S37" s="7">
        <f t="shared" si="7"/>
        <v>8.764705882352942</v>
      </c>
      <c r="T37" s="20">
        <f t="shared" si="8"/>
        <v>8.764705882352942</v>
      </c>
    </row>
    <row r="38" spans="1:20" x14ac:dyDescent="0.3">
      <c r="B38" s="30"/>
      <c r="C38" s="6">
        <v>0.25</v>
      </c>
      <c r="D38" s="6">
        <v>0.29166666666666702</v>
      </c>
      <c r="E38" s="7">
        <v>13.6</v>
      </c>
      <c r="F38" s="7">
        <v>13.6</v>
      </c>
      <c r="G38" s="7">
        <v>12.8</v>
      </c>
      <c r="H38" s="7">
        <v>12</v>
      </c>
      <c r="I38" s="7">
        <v>12.8</v>
      </c>
      <c r="J38" s="7">
        <v>12.8</v>
      </c>
      <c r="K38" s="7">
        <v>12.8</v>
      </c>
      <c r="L38" s="7">
        <v>15.2</v>
      </c>
      <c r="M38" s="7">
        <v>14.4</v>
      </c>
      <c r="N38" s="7">
        <v>12.8</v>
      </c>
      <c r="O38" s="7">
        <v>1</v>
      </c>
      <c r="P38" s="7">
        <f>AVERAGE(E38:N38)</f>
        <v>13.280000000000001</v>
      </c>
      <c r="Q38" s="7">
        <f>IF(OR(AVERAGE($P46:$P48)&lt;=0,AVERAGE($O46:$O48)&lt;=0),1,MIN(1.4,MAX(0.6,AVERAGE($O46:$O48)/AVERAGE($P46:$P48))))</f>
        <v>0.73529411764705888</v>
      </c>
      <c r="R38" s="7">
        <f t="shared" si="6"/>
        <v>9.764705882352942</v>
      </c>
      <c r="S38" s="7">
        <f t="shared" si="7"/>
        <v>8.764705882352942</v>
      </c>
      <c r="T38" s="20">
        <f t="shared" si="8"/>
        <v>8.764705882352942</v>
      </c>
    </row>
    <row r="39" spans="1:20" x14ac:dyDescent="0.3">
      <c r="B39" s="30"/>
      <c r="C39" s="6">
        <v>0.29166666666666702</v>
      </c>
      <c r="D39" s="6">
        <v>0.33333333333333298</v>
      </c>
      <c r="E39" s="7">
        <v>12</v>
      </c>
      <c r="F39" s="7">
        <v>12.8</v>
      </c>
      <c r="G39" s="7">
        <v>12.8</v>
      </c>
      <c r="H39" s="7">
        <v>10.4</v>
      </c>
      <c r="I39" s="7">
        <v>12.8</v>
      </c>
      <c r="J39" s="7">
        <v>12.8</v>
      </c>
      <c r="K39" s="7">
        <v>13.6</v>
      </c>
      <c r="L39" s="7">
        <v>16.8</v>
      </c>
      <c r="M39" s="7">
        <v>16</v>
      </c>
      <c r="N39" s="7">
        <v>12.8</v>
      </c>
      <c r="O39" s="7">
        <v>2</v>
      </c>
      <c r="P39" s="7">
        <f t="shared" ref="P39:P55" si="9">AVERAGE(E39:N39)</f>
        <v>13.279999999999998</v>
      </c>
      <c r="Q39" s="7">
        <f>IF(OR(AVERAGE($P46:$P48)&lt;=0,AVERAGE($O46:$O48)&lt;=0),1,MIN(1.4,MAX(0.6,AVERAGE($O46:$O48)/AVERAGE($P46:$P48))))</f>
        <v>0.73529411764705888</v>
      </c>
      <c r="R39" s="7">
        <f t="shared" si="6"/>
        <v>9.7647058823529402</v>
      </c>
      <c r="S39" s="7">
        <f t="shared" si="7"/>
        <v>7.7647058823529402</v>
      </c>
      <c r="T39" s="20">
        <f t="shared" si="8"/>
        <v>7.7647058823529402</v>
      </c>
    </row>
    <row r="40" spans="1:20" x14ac:dyDescent="0.3">
      <c r="B40" s="30"/>
      <c r="C40" s="6">
        <v>0.33333333333333298</v>
      </c>
      <c r="D40" s="6">
        <v>0.375</v>
      </c>
      <c r="E40" s="7">
        <v>10.4</v>
      </c>
      <c r="F40" s="7">
        <v>12</v>
      </c>
      <c r="G40" s="7">
        <v>12.8</v>
      </c>
      <c r="H40" s="7">
        <v>8.8000000000000007</v>
      </c>
      <c r="I40" s="7">
        <v>12.8</v>
      </c>
      <c r="J40" s="7">
        <v>12.8</v>
      </c>
      <c r="K40" s="7">
        <v>14.4</v>
      </c>
      <c r="L40" s="7">
        <v>18.399999999999999</v>
      </c>
      <c r="M40" s="7">
        <v>17.600000000000001</v>
      </c>
      <c r="N40" s="7">
        <v>12.8</v>
      </c>
      <c r="O40" s="7">
        <v>3</v>
      </c>
      <c r="P40" s="7">
        <f t="shared" si="9"/>
        <v>13.280000000000001</v>
      </c>
      <c r="Q40" s="7">
        <f>IF(OR(AVERAGE($P46:$P48)&lt;=0,AVERAGE($O46:$O48)&lt;=0),1,MIN(1.4,MAX(0.6,AVERAGE($O46:$O48)/AVERAGE($P46:$P48))))</f>
        <v>0.73529411764705888</v>
      </c>
      <c r="R40" s="7">
        <f t="shared" si="6"/>
        <v>9.764705882352942</v>
      </c>
      <c r="S40" s="7">
        <f t="shared" si="7"/>
        <v>6.764705882352942</v>
      </c>
      <c r="T40" s="20">
        <f t="shared" si="8"/>
        <v>6.764705882352942</v>
      </c>
    </row>
    <row r="41" spans="1:20" x14ac:dyDescent="0.3">
      <c r="B41" s="30"/>
      <c r="C41" s="6">
        <v>0.375</v>
      </c>
      <c r="D41" s="6">
        <v>0.41666666666666702</v>
      </c>
      <c r="E41" s="7">
        <v>8.8000000000000007</v>
      </c>
      <c r="F41" s="7">
        <v>11.2</v>
      </c>
      <c r="G41" s="7">
        <v>12.8</v>
      </c>
      <c r="H41" s="7">
        <v>7.2</v>
      </c>
      <c r="I41" s="7">
        <v>12.8</v>
      </c>
      <c r="J41" s="7">
        <v>12.8</v>
      </c>
      <c r="K41" s="7">
        <v>15.2</v>
      </c>
      <c r="L41" s="7">
        <v>20</v>
      </c>
      <c r="M41" s="7">
        <v>19.2</v>
      </c>
      <c r="N41" s="7">
        <v>12.8</v>
      </c>
      <c r="O41" s="7">
        <v>4</v>
      </c>
      <c r="P41" s="7">
        <f t="shared" si="9"/>
        <v>13.280000000000001</v>
      </c>
      <c r="Q41" s="7">
        <f>IF(OR(AVERAGE($P46:$P48)&lt;=0,AVERAGE($O46:$O48)&lt;=0),1,MIN(1.4,MAX(0.6,AVERAGE($O46:$O48)/AVERAGE($P46:$P48))))</f>
        <v>0.73529411764705888</v>
      </c>
      <c r="R41" s="7">
        <f t="shared" si="6"/>
        <v>9.764705882352942</v>
      </c>
      <c r="S41" s="7">
        <f t="shared" si="7"/>
        <v>5.764705882352942</v>
      </c>
      <c r="T41" s="20">
        <f t="shared" si="8"/>
        <v>5.764705882352942</v>
      </c>
    </row>
    <row r="42" spans="1:20" x14ac:dyDescent="0.3">
      <c r="B42" s="30"/>
      <c r="C42" s="6">
        <v>0.41666666666666702</v>
      </c>
      <c r="D42" s="6">
        <v>0.45833333333333298</v>
      </c>
      <c r="E42" s="7">
        <v>7.2</v>
      </c>
      <c r="F42" s="7">
        <v>10.4</v>
      </c>
      <c r="G42" s="7">
        <v>12.8</v>
      </c>
      <c r="H42" s="7">
        <v>5.6</v>
      </c>
      <c r="I42" s="7">
        <v>12.8</v>
      </c>
      <c r="J42" s="7">
        <v>12.8</v>
      </c>
      <c r="K42" s="7">
        <v>16</v>
      </c>
      <c r="L42" s="7">
        <v>21.6</v>
      </c>
      <c r="M42" s="7">
        <v>20.8</v>
      </c>
      <c r="N42" s="7">
        <v>12.8</v>
      </c>
      <c r="O42" s="7">
        <v>5</v>
      </c>
      <c r="P42" s="7">
        <f t="shared" si="9"/>
        <v>13.279999999999998</v>
      </c>
      <c r="Q42" s="7">
        <f>IF(OR(AVERAGE($P46:$P48)&lt;=0,AVERAGE($O46:$O48)&lt;=0),1,MIN(1.4,MAX(0.6,AVERAGE($O46:$O48)/AVERAGE($P46:$P48))))</f>
        <v>0.73529411764705888</v>
      </c>
      <c r="R42" s="7">
        <f t="shared" si="6"/>
        <v>9.7647058823529402</v>
      </c>
      <c r="S42" s="7">
        <f t="shared" si="7"/>
        <v>4.7647058823529402</v>
      </c>
      <c r="T42" s="20">
        <f t="shared" si="8"/>
        <v>4.7647058823529402</v>
      </c>
    </row>
    <row r="43" spans="1:20" x14ac:dyDescent="0.3">
      <c r="B43" s="30"/>
      <c r="C43" s="6">
        <v>0.45833333333333298</v>
      </c>
      <c r="D43" s="6">
        <v>0.5</v>
      </c>
      <c r="E43" s="7">
        <v>5.6</v>
      </c>
      <c r="F43" s="7">
        <v>9.6</v>
      </c>
      <c r="G43" s="7">
        <v>12.8</v>
      </c>
      <c r="H43" s="7">
        <v>4</v>
      </c>
      <c r="I43" s="7">
        <v>12.8</v>
      </c>
      <c r="J43" s="7">
        <v>12.8</v>
      </c>
      <c r="K43" s="7">
        <v>16.8</v>
      </c>
      <c r="L43" s="7">
        <v>23.2</v>
      </c>
      <c r="M43" s="7">
        <v>22.4</v>
      </c>
      <c r="N43" s="7">
        <v>12.8</v>
      </c>
      <c r="O43" s="7">
        <v>6</v>
      </c>
      <c r="P43" s="7">
        <f t="shared" si="9"/>
        <v>13.280000000000001</v>
      </c>
      <c r="Q43" s="7">
        <f>IF(OR(AVERAGE($P46:$P48)&lt;=0,AVERAGE($O46:$O48)&lt;=0),1,MIN(1.4,MAX(0.6,AVERAGE($O46:$O48)/AVERAGE($P46:$P48))))</f>
        <v>0.73529411764705888</v>
      </c>
      <c r="R43" s="7">
        <f t="shared" si="6"/>
        <v>9.764705882352942</v>
      </c>
      <c r="S43" s="7">
        <f t="shared" si="7"/>
        <v>3.764705882352942</v>
      </c>
      <c r="T43" s="20">
        <f t="shared" si="8"/>
        <v>3.764705882352942</v>
      </c>
    </row>
    <row r="44" spans="1:20" x14ac:dyDescent="0.3">
      <c r="B44" s="30"/>
      <c r="C44" s="6">
        <v>0.5</v>
      </c>
      <c r="D44" s="6">
        <v>0.54166666666666696</v>
      </c>
      <c r="E44" s="7">
        <v>4</v>
      </c>
      <c r="F44" s="7">
        <v>8.8000000000000007</v>
      </c>
      <c r="G44" s="7">
        <v>12.8</v>
      </c>
      <c r="H44" s="7">
        <v>2.4</v>
      </c>
      <c r="I44" s="7">
        <v>12.8</v>
      </c>
      <c r="J44" s="7">
        <v>12.8</v>
      </c>
      <c r="K44" s="7">
        <v>17.600000000000001</v>
      </c>
      <c r="L44" s="7">
        <v>24.8</v>
      </c>
      <c r="M44" s="7">
        <v>24</v>
      </c>
      <c r="N44" s="7">
        <v>12.8</v>
      </c>
      <c r="O44" s="7">
        <v>7</v>
      </c>
      <c r="P44" s="7">
        <f t="shared" si="9"/>
        <v>13.279999999999998</v>
      </c>
      <c r="Q44" s="7">
        <f>IF(OR(AVERAGE($P46:$P48)&lt;=0,AVERAGE($O46:$O48)&lt;=0),1,MIN(1.4,MAX(0.6,AVERAGE($O46:$O48)/AVERAGE($P46:$P48))))</f>
        <v>0.73529411764705888</v>
      </c>
      <c r="R44" s="7">
        <f t="shared" si="6"/>
        <v>9.7647058823529402</v>
      </c>
      <c r="S44" s="7">
        <f t="shared" si="7"/>
        <v>2.7647058823529402</v>
      </c>
      <c r="T44" s="20">
        <f t="shared" si="8"/>
        <v>2.7647058823529402</v>
      </c>
    </row>
    <row r="45" spans="1:20" x14ac:dyDescent="0.3">
      <c r="B45" s="30"/>
      <c r="C45" s="6">
        <v>0.54166666666666696</v>
      </c>
      <c r="D45" s="6">
        <v>0.58333333333333304</v>
      </c>
      <c r="E45" s="7">
        <v>2.4</v>
      </c>
      <c r="F45" s="7">
        <v>7.9999999999999902</v>
      </c>
      <c r="G45" s="7">
        <v>12.8</v>
      </c>
      <c r="H45" s="7">
        <v>0.79999999999999905</v>
      </c>
      <c r="I45" s="7">
        <v>12.8</v>
      </c>
      <c r="J45" s="7">
        <v>12.8</v>
      </c>
      <c r="K45" s="7">
        <v>18.399999999999999</v>
      </c>
      <c r="L45" s="7">
        <v>26.4</v>
      </c>
      <c r="M45" s="7">
        <v>25.6</v>
      </c>
      <c r="N45" s="7">
        <v>12.8</v>
      </c>
      <c r="O45" s="7">
        <v>8</v>
      </c>
      <c r="P45" s="7">
        <f t="shared" si="9"/>
        <v>13.280000000000001</v>
      </c>
      <c r="Q45" s="7">
        <f>IF(OR(AVERAGE($P46:$P48)&lt;=0,AVERAGE($O46:$O48)&lt;=0),1,MIN(1.4,MAX(0.6,AVERAGE($O46:$O48)/AVERAGE($P46:$P48))))</f>
        <v>0.73529411764705888</v>
      </c>
      <c r="R45" s="7">
        <f t="shared" si="6"/>
        <v>9.764705882352942</v>
      </c>
      <c r="S45" s="7">
        <f t="shared" si="7"/>
        <v>1.764705882352942</v>
      </c>
      <c r="T45" s="20">
        <f t="shared" si="8"/>
        <v>1.764705882352942</v>
      </c>
    </row>
    <row r="46" spans="1:20" x14ac:dyDescent="0.3">
      <c r="A46" s="71" t="s">
        <v>21</v>
      </c>
      <c r="B46" s="44"/>
      <c r="C46" s="8">
        <v>0.58333333333333304</v>
      </c>
      <c r="D46" s="8">
        <v>0.625</v>
      </c>
      <c r="E46" s="9">
        <v>0</v>
      </c>
      <c r="F46" s="9">
        <v>7.1999999999999904</v>
      </c>
      <c r="G46" s="9">
        <v>12.8</v>
      </c>
      <c r="H46" s="9">
        <v>0</v>
      </c>
      <c r="I46" s="9">
        <v>12.8</v>
      </c>
      <c r="J46" s="9">
        <v>12.8</v>
      </c>
      <c r="K46" s="9">
        <v>19.2</v>
      </c>
      <c r="L46" s="9">
        <v>28</v>
      </c>
      <c r="M46" s="9">
        <v>27.2</v>
      </c>
      <c r="N46" s="9">
        <v>12.8</v>
      </c>
      <c r="O46" s="9">
        <v>9</v>
      </c>
      <c r="P46" s="9">
        <f t="shared" si="9"/>
        <v>13.280000000000001</v>
      </c>
      <c r="Q46" s="9">
        <f>IF(OR(AVERAGE($P46:$P48)&lt;=0,AVERAGE($O46:$O48)&lt;=0),1,MIN(1.4,MAX(0.6,AVERAGE($O46:$O48)/AVERAGE($P46:$P48))))</f>
        <v>0.73529411764705888</v>
      </c>
      <c r="R46" s="9">
        <f t="shared" si="6"/>
        <v>9.764705882352942</v>
      </c>
      <c r="S46" s="9">
        <f t="shared" si="7"/>
        <v>0.76470588235294201</v>
      </c>
      <c r="T46" s="21">
        <f t="shared" si="8"/>
        <v>0.76470588235294201</v>
      </c>
    </row>
    <row r="47" spans="1:20" x14ac:dyDescent="0.3">
      <c r="A47" s="71"/>
      <c r="B47" s="44"/>
      <c r="C47" s="8">
        <v>0.625</v>
      </c>
      <c r="D47" s="8">
        <v>0.66666666666666696</v>
      </c>
      <c r="E47" s="9">
        <v>0</v>
      </c>
      <c r="F47" s="9">
        <v>6.3999999999999897</v>
      </c>
      <c r="G47" s="9">
        <v>12.8</v>
      </c>
      <c r="H47" s="9">
        <v>0</v>
      </c>
      <c r="I47" s="9">
        <v>12.8</v>
      </c>
      <c r="J47" s="9">
        <v>12.8</v>
      </c>
      <c r="K47" s="9">
        <v>20</v>
      </c>
      <c r="L47" s="9">
        <v>29.6</v>
      </c>
      <c r="M47" s="9">
        <v>28.8</v>
      </c>
      <c r="N47" s="9">
        <v>12.8</v>
      </c>
      <c r="O47" s="9">
        <v>10</v>
      </c>
      <c r="P47" s="9">
        <f t="shared" si="9"/>
        <v>13.599999999999998</v>
      </c>
      <c r="Q47" s="9">
        <f>IF(OR(AVERAGE($P46:$P48)&lt;=0,AVERAGE($O46:$O48)&lt;=0),1,MIN(1.4,MAX(0.6,AVERAGE($O46:$O48)/AVERAGE($P46:$P48))))</f>
        <v>0.73529411764705888</v>
      </c>
      <c r="R47" s="9">
        <f t="shared" si="6"/>
        <v>10</v>
      </c>
      <c r="S47" s="9">
        <f t="shared" si="7"/>
        <v>0</v>
      </c>
      <c r="T47" s="21">
        <f t="shared" si="8"/>
        <v>0</v>
      </c>
    </row>
    <row r="48" spans="1:20" x14ac:dyDescent="0.3">
      <c r="A48" s="71"/>
      <c r="B48" s="44"/>
      <c r="C48" s="8">
        <v>0.66666666666666696</v>
      </c>
      <c r="D48" s="8">
        <v>0.70833333333333304</v>
      </c>
      <c r="E48" s="9">
        <v>0</v>
      </c>
      <c r="F48" s="9">
        <v>5.5999999999999899</v>
      </c>
      <c r="G48" s="9">
        <v>12.8</v>
      </c>
      <c r="H48" s="9">
        <v>0</v>
      </c>
      <c r="I48" s="9">
        <v>12.8</v>
      </c>
      <c r="J48" s="9">
        <v>12.8</v>
      </c>
      <c r="K48" s="9">
        <v>20.8</v>
      </c>
      <c r="L48" s="9">
        <v>31.2</v>
      </c>
      <c r="M48" s="9">
        <v>30.4</v>
      </c>
      <c r="N48" s="9">
        <v>12.8</v>
      </c>
      <c r="O48" s="9">
        <v>11</v>
      </c>
      <c r="P48" s="9">
        <f t="shared" si="9"/>
        <v>13.920000000000002</v>
      </c>
      <c r="Q48" s="9">
        <f>IF(OR(AVERAGE($P46:$P48)&lt;=0,AVERAGE($O46:$O48)&lt;=0),1,MIN(1.4,MAX(0.6,AVERAGE($O46:$O48)/AVERAGE($P46:$P48))))</f>
        <v>0.73529411764705888</v>
      </c>
      <c r="R48" s="9">
        <f t="shared" si="6"/>
        <v>10.235294117647062</v>
      </c>
      <c r="S48" s="9">
        <f t="shared" si="7"/>
        <v>-0.76470588235293846</v>
      </c>
      <c r="T48" s="21">
        <f t="shared" si="8"/>
        <v>0</v>
      </c>
    </row>
    <row r="49" spans="1:21" x14ac:dyDescent="0.3">
      <c r="B49" s="30"/>
      <c r="C49" s="6">
        <v>0.70833333333333304</v>
      </c>
      <c r="D49" s="6">
        <v>0.75</v>
      </c>
      <c r="E49" s="7">
        <v>0</v>
      </c>
      <c r="F49" s="7">
        <v>4.7999999999999901</v>
      </c>
      <c r="G49" s="7">
        <v>12.8</v>
      </c>
      <c r="H49" s="7">
        <v>0</v>
      </c>
      <c r="I49" s="7">
        <v>12.8</v>
      </c>
      <c r="J49" s="7">
        <v>12.8</v>
      </c>
      <c r="K49" s="7">
        <v>21.6</v>
      </c>
      <c r="L49" s="7">
        <v>32.799999999999997</v>
      </c>
      <c r="M49" s="7">
        <v>32</v>
      </c>
      <c r="N49" s="7">
        <v>12.8</v>
      </c>
      <c r="O49" s="7">
        <v>12</v>
      </c>
      <c r="P49" s="7">
        <f t="shared" si="9"/>
        <v>14.239999999999998</v>
      </c>
      <c r="Q49" s="7">
        <f>IF(OR(AVERAGE($P46:$P48)&lt;=0,AVERAGE($O46:$O48)&lt;=0),1,MIN(1.4,MAX(0.6,AVERAGE($O46:$O48)/AVERAGE($P46:$P48))))</f>
        <v>0.73529411764705888</v>
      </c>
      <c r="R49" s="7">
        <f t="shared" si="6"/>
        <v>10.470588235294118</v>
      </c>
      <c r="S49" s="7">
        <f t="shared" si="7"/>
        <v>-1.5294117647058822</v>
      </c>
      <c r="T49" s="20">
        <f t="shared" si="8"/>
        <v>0</v>
      </c>
    </row>
    <row r="50" spans="1:21" x14ac:dyDescent="0.3">
      <c r="A50" s="69" t="s">
        <v>22</v>
      </c>
      <c r="B50" s="45"/>
      <c r="C50" s="10">
        <v>0.75</v>
      </c>
      <c r="D50" s="10">
        <v>0.79166666666666696</v>
      </c>
      <c r="E50" s="11">
        <v>0</v>
      </c>
      <c r="F50" s="11">
        <v>4</v>
      </c>
      <c r="G50" s="11">
        <v>12.8</v>
      </c>
      <c r="H50" s="11">
        <v>0</v>
      </c>
      <c r="I50" s="11">
        <v>12.8</v>
      </c>
      <c r="J50" s="11">
        <v>12.8</v>
      </c>
      <c r="K50" s="11">
        <v>22.4</v>
      </c>
      <c r="L50" s="11">
        <v>34.4</v>
      </c>
      <c r="M50" s="11">
        <v>33.6</v>
      </c>
      <c r="N50" s="11">
        <v>12.8</v>
      </c>
      <c r="O50" s="11">
        <v>10</v>
      </c>
      <c r="P50" s="11">
        <f t="shared" si="9"/>
        <v>14.560000000000002</v>
      </c>
      <c r="Q50" s="11">
        <f>IF(OR(AVERAGE($P46:$P48)&lt;=0,AVERAGE($O46:$O48)&lt;=0),1,MIN(1.4,MAX(0.6,AVERAGE($O46:$O48)/AVERAGE($P46:$P48))))</f>
        <v>0.73529411764705888</v>
      </c>
      <c r="R50" s="11">
        <f t="shared" si="6"/>
        <v>10.705882352941179</v>
      </c>
      <c r="S50" s="11">
        <f t="shared" si="7"/>
        <v>0.70588235294117929</v>
      </c>
      <c r="T50" s="22">
        <f t="shared" si="8"/>
        <v>0.70588235294117929</v>
      </c>
    </row>
    <row r="51" spans="1:21" x14ac:dyDescent="0.3">
      <c r="A51" s="69"/>
      <c r="B51" s="45"/>
      <c r="C51" s="10">
        <v>0.79166666666666696</v>
      </c>
      <c r="D51" s="10">
        <v>0.83333333333333304</v>
      </c>
      <c r="E51" s="11">
        <v>0</v>
      </c>
      <c r="F51" s="11">
        <v>3.2</v>
      </c>
      <c r="G51" s="11">
        <v>12.8</v>
      </c>
      <c r="H51" s="11">
        <v>0</v>
      </c>
      <c r="I51" s="11">
        <v>12.8</v>
      </c>
      <c r="J51" s="11">
        <v>12.8</v>
      </c>
      <c r="K51" s="11">
        <v>23.2</v>
      </c>
      <c r="L51" s="11">
        <v>36</v>
      </c>
      <c r="M51" s="11">
        <v>35.200000000000003</v>
      </c>
      <c r="N51" s="11">
        <v>12.8</v>
      </c>
      <c r="O51" s="11">
        <v>10</v>
      </c>
      <c r="P51" s="11">
        <f t="shared" si="9"/>
        <v>14.88</v>
      </c>
      <c r="Q51" s="11">
        <f>IF(OR(AVERAGE($P46:$P48)&lt;=0,AVERAGE($O46:$O48)&lt;=0),1,MIN(1.4,MAX(0.6,AVERAGE($O46:$O48)/AVERAGE($P46:$P48))))</f>
        <v>0.73529411764705888</v>
      </c>
      <c r="R51" s="11">
        <f t="shared" si="6"/>
        <v>10.941176470588237</v>
      </c>
      <c r="S51" s="11">
        <f t="shared" si="7"/>
        <v>0.94117647058823728</v>
      </c>
      <c r="T51" s="22">
        <f t="shared" si="8"/>
        <v>0.94117647058823728</v>
      </c>
    </row>
    <row r="52" spans="1:21" ht="15" thickBot="1" x14ac:dyDescent="0.35">
      <c r="A52" s="69"/>
      <c r="B52" s="45"/>
      <c r="C52" s="10">
        <v>0.83333333333333304</v>
      </c>
      <c r="D52" s="10">
        <v>0.875</v>
      </c>
      <c r="E52" s="11">
        <v>0</v>
      </c>
      <c r="F52" s="11">
        <v>2.4</v>
      </c>
      <c r="G52" s="11">
        <v>12.8</v>
      </c>
      <c r="H52" s="11">
        <v>0</v>
      </c>
      <c r="I52" s="11">
        <v>12.8</v>
      </c>
      <c r="J52" s="11">
        <v>12.8</v>
      </c>
      <c r="K52" s="11">
        <v>24</v>
      </c>
      <c r="L52" s="11">
        <v>37.6</v>
      </c>
      <c r="M52" s="11">
        <v>36.799999999999997</v>
      </c>
      <c r="N52" s="11">
        <v>12.8</v>
      </c>
      <c r="O52" s="11">
        <v>10</v>
      </c>
      <c r="P52" s="11">
        <f t="shared" si="9"/>
        <v>15.2</v>
      </c>
      <c r="Q52" s="11">
        <f>IF(OR(AVERAGE($P46:$P48)&lt;=0,AVERAGE($O46:$O48)&lt;=0),1,MIN(1.4,MAX(0.6,AVERAGE($O46:$O48)/AVERAGE($P46:$P48))))</f>
        <v>0.73529411764705888</v>
      </c>
      <c r="R52" s="11">
        <f t="shared" si="6"/>
        <v>11.176470588235295</v>
      </c>
      <c r="S52" s="11">
        <f t="shared" si="7"/>
        <v>1.1764705882352953</v>
      </c>
      <c r="T52" s="22">
        <f t="shared" si="8"/>
        <v>1.1764705882352953</v>
      </c>
    </row>
    <row r="53" spans="1:21" ht="15" thickBot="1" x14ac:dyDescent="0.35">
      <c r="A53" s="69"/>
      <c r="B53" s="45"/>
      <c r="C53" s="10">
        <v>0.875</v>
      </c>
      <c r="D53" s="10">
        <v>0.91666666666666696</v>
      </c>
      <c r="E53" s="11">
        <v>0</v>
      </c>
      <c r="F53" s="11">
        <v>1.6</v>
      </c>
      <c r="G53" s="11">
        <v>12.8</v>
      </c>
      <c r="H53" s="11">
        <v>0</v>
      </c>
      <c r="I53" s="11">
        <v>12.8</v>
      </c>
      <c r="J53" s="11">
        <v>12.8</v>
      </c>
      <c r="K53" s="11">
        <v>24.8</v>
      </c>
      <c r="L53" s="11">
        <v>39.200000000000003</v>
      </c>
      <c r="M53" s="11">
        <v>38.4</v>
      </c>
      <c r="N53" s="11">
        <v>12.8</v>
      </c>
      <c r="O53" s="11">
        <v>16</v>
      </c>
      <c r="P53" s="11">
        <f t="shared" si="9"/>
        <v>15.520000000000001</v>
      </c>
      <c r="Q53" s="11">
        <f>IF(OR(AVERAGE($P46:$P48)&lt;=0,AVERAGE($O46:$O48)&lt;=0),1,MIN(1.4,MAX(0.6,AVERAGE($O46:$O48)/AVERAGE($P46:$P48))))</f>
        <v>0.73529411764705888</v>
      </c>
      <c r="R53" s="11">
        <f t="shared" si="6"/>
        <v>11.411764705882355</v>
      </c>
      <c r="S53" s="11">
        <f t="shared" si="7"/>
        <v>-4.588235294117645</v>
      </c>
      <c r="T53" s="22">
        <f t="shared" si="8"/>
        <v>0</v>
      </c>
      <c r="U53" s="19">
        <f>SUM(T50:T53)</f>
        <v>2.8235294117647118</v>
      </c>
    </row>
    <row r="54" spans="1:21" x14ac:dyDescent="0.3">
      <c r="B54" s="6"/>
      <c r="C54" s="6">
        <v>0.91666666666666696</v>
      </c>
      <c r="D54" s="6">
        <v>0.95833333333333304</v>
      </c>
      <c r="E54" s="7">
        <v>0</v>
      </c>
      <c r="F54" s="7">
        <v>0.80000000000000104</v>
      </c>
      <c r="G54" s="7">
        <v>12.8</v>
      </c>
      <c r="H54" s="7">
        <v>0</v>
      </c>
      <c r="I54" s="7">
        <v>12.8</v>
      </c>
      <c r="J54" s="7">
        <v>12.8</v>
      </c>
      <c r="K54" s="7">
        <v>25.6</v>
      </c>
      <c r="L54" s="7">
        <v>40.799999999999997</v>
      </c>
      <c r="M54" s="7">
        <v>40</v>
      </c>
      <c r="N54" s="7">
        <v>12.8</v>
      </c>
      <c r="O54" s="7">
        <v>17</v>
      </c>
      <c r="P54" s="7">
        <f t="shared" si="9"/>
        <v>15.840000000000003</v>
      </c>
      <c r="Q54" s="7">
        <f>IF(OR(AVERAGE($P46:$P48)&lt;=0,AVERAGE($O46:$O48)&lt;=0),1,MIN(1.4,MAX(0.6,AVERAGE($O46:$O48)/AVERAGE($P46:$P48))))</f>
        <v>0.73529411764705888</v>
      </c>
      <c r="R54" s="7">
        <f t="shared" si="6"/>
        <v>11.647058823529415</v>
      </c>
      <c r="S54" s="7">
        <f t="shared" si="7"/>
        <v>-5.3529411764705852</v>
      </c>
      <c r="T54" s="20">
        <f t="shared" si="8"/>
        <v>0</v>
      </c>
    </row>
    <row r="55" spans="1:21" x14ac:dyDescent="0.3">
      <c r="B55" s="6"/>
      <c r="C55" s="6">
        <v>0.95833333333333304</v>
      </c>
      <c r="D55" s="6">
        <v>1</v>
      </c>
      <c r="E55" s="7">
        <v>0</v>
      </c>
      <c r="F55" s="7">
        <v>0</v>
      </c>
      <c r="G55" s="7">
        <v>12.8</v>
      </c>
      <c r="H55" s="7">
        <v>0</v>
      </c>
      <c r="I55" s="7">
        <v>12.8</v>
      </c>
      <c r="J55" s="7">
        <v>12.8</v>
      </c>
      <c r="K55" s="7">
        <v>26.4</v>
      </c>
      <c r="L55" s="7">
        <v>42.4</v>
      </c>
      <c r="M55" s="7">
        <v>41.6</v>
      </c>
      <c r="N55" s="7">
        <v>12.8</v>
      </c>
      <c r="O55" s="7">
        <v>18</v>
      </c>
      <c r="P55" s="7">
        <f t="shared" si="9"/>
        <v>16.160000000000004</v>
      </c>
      <c r="Q55" s="7">
        <f>IF(OR(AVERAGE($P46:$P48)&lt;=0,AVERAGE($O46:$O48)&lt;=0),1,MIN(1.4,MAX(0.6,AVERAGE($O46:$O48)/AVERAGE($P46:$P48))))</f>
        <v>0.73529411764705888</v>
      </c>
      <c r="R55" s="7">
        <f t="shared" si="6"/>
        <v>11.882352941176475</v>
      </c>
      <c r="S55" s="7">
        <f t="shared" si="7"/>
        <v>-6.1176470588235254</v>
      </c>
      <c r="T55" s="20">
        <f t="shared" si="8"/>
        <v>0</v>
      </c>
    </row>
  </sheetData>
  <mergeCells count="9">
    <mergeCell ref="A46:A48"/>
    <mergeCell ref="A50:A53"/>
    <mergeCell ref="E4:N4"/>
    <mergeCell ref="E6:N6"/>
    <mergeCell ref="A21:A23"/>
    <mergeCell ref="A25:A28"/>
    <mergeCell ref="A1:C1"/>
    <mergeCell ref="A2:C2"/>
    <mergeCell ref="C4:D4"/>
  </mergeCells>
  <pageMargins left="0.7" right="0.7" top="0.75" bottom="0.75" header="0.3" footer="0.3"/>
  <pageSetup orientation="portrait" horizontalDpi="300" verticalDpi="300" r:id="rId1"/>
  <ignoredErrors>
    <ignoredError sqref="P7:P55 Q7 Q8:Q55"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9080a44-ca1d-4c85-b961-71a985da8936" xsi:nil="true"/>
    <lcf76f155ced4ddcb4097134ff3c332f xmlns="bb1fb6b1-05ec-4378-ac53-b30646b7010a">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F2DDF4F136B7F45B99D02275EED2C38" ma:contentTypeVersion="10" ma:contentTypeDescription="Create a new document." ma:contentTypeScope="" ma:versionID="021aa00c356c21b291925fcdd026b9e7">
  <xsd:schema xmlns:xsd="http://www.w3.org/2001/XMLSchema" xmlns:xs="http://www.w3.org/2001/XMLSchema" xmlns:p="http://schemas.microsoft.com/office/2006/metadata/properties" xmlns:ns2="bb1fb6b1-05ec-4378-ac53-b30646b7010a" xmlns:ns3="99080a44-ca1d-4c85-b961-71a985da8936" targetNamespace="http://schemas.microsoft.com/office/2006/metadata/properties" ma:root="true" ma:fieldsID="c42d030db29727b792fcdea1ed990361" ns2:_="" ns3:_="">
    <xsd:import namespace="bb1fb6b1-05ec-4378-ac53-b30646b7010a"/>
    <xsd:import namespace="99080a44-ca1d-4c85-b961-71a985da893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1fb6b1-05ec-4378-ac53-b30646b701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19e33a34-051b-4ad8-910c-3bc17e8661bb"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080a44-ca1d-4c85-b961-71a985da8936"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2aee3a98-8c6e-46d9-a38e-a01aeca53358}" ma:internalName="TaxCatchAll" ma:showField="CatchAllData" ma:web="99080a44-ca1d-4c85-b961-71a985da893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40D3D3-12B9-4EAD-96B2-C42EA4E0036F}">
  <ds:schemaRefs>
    <ds:schemaRef ds:uri="http://schemas.microsoft.com/sharepoint/v3/contenttype/forms"/>
  </ds:schemaRefs>
</ds:datastoreItem>
</file>

<file path=customXml/itemProps2.xml><?xml version="1.0" encoding="utf-8"?>
<ds:datastoreItem xmlns:ds="http://schemas.openxmlformats.org/officeDocument/2006/customXml" ds:itemID="{7DAC383C-D571-4183-AF7A-99E4E926F712}">
  <ds:schemaRefs>
    <ds:schemaRef ds:uri="http://schemas.microsoft.com/office/2006/metadata/properties"/>
    <ds:schemaRef ds:uri="http://schemas.microsoft.com/office/infopath/2007/PartnerControls"/>
    <ds:schemaRef ds:uri="99080a44-ca1d-4c85-b961-71a985da8936"/>
    <ds:schemaRef ds:uri="bb1fb6b1-05ec-4378-ac53-b30646b7010a"/>
  </ds:schemaRefs>
</ds:datastoreItem>
</file>

<file path=customXml/itemProps3.xml><?xml version="1.0" encoding="utf-8"?>
<ds:datastoreItem xmlns:ds="http://schemas.openxmlformats.org/officeDocument/2006/customXml" ds:itemID="{FC8F508A-ADBA-453C-8D6F-05AB682FCE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1fb6b1-05ec-4378-ac53-b30646b7010a"/>
    <ds:schemaRef ds:uri="99080a44-ca1d-4c85-b961-71a985da89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2023-07-20</vt:lpstr>
      <vt:lpstr>2023-07-25</vt:lpstr>
      <vt:lpstr>2023-07-26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Guadalupe@Energy</dc:creator>
  <cp:keywords/>
  <dc:description/>
  <cp:lastModifiedBy>Miles Dupee</cp:lastModifiedBy>
  <cp:revision/>
  <dcterms:created xsi:type="dcterms:W3CDTF">2023-03-29T23:24:52Z</dcterms:created>
  <dcterms:modified xsi:type="dcterms:W3CDTF">2023-12-29T18:08:53Z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0x0101006F2DDF4F136B7F45B99D02275EED2C38</vt:lpwstr>
  </property>
  <property fmtid="{D5CDD505-2E9C-101B-9397-08002B2CF9AE}" pid="3" name="MediaServiceImageTags">
    <vt:lpwstr/>
  </property>
</Properties>
</file>